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isk\Desktop\"/>
    </mc:Choice>
  </mc:AlternateContent>
  <bookViews>
    <workbookView xWindow="0" yWindow="0" windowWidth="0" windowHeight="0"/>
  </bookViews>
  <sheets>
    <sheet name="Rekapitulace stavby" sheetId="1" r:id="rId1"/>
    <sheet name="1 - G1" sheetId="2" r:id="rId2"/>
    <sheet name="2 - G2" sheetId="3" r:id="rId3"/>
    <sheet name="3 - G3" sheetId="4" r:id="rId4"/>
    <sheet name="4 - G4" sheetId="5" r:id="rId5"/>
    <sheet name="DV - Bourání otvorů a vým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'1 - G1'!$C$128:$K$235</definedName>
    <definedName name="_xlnm.Print_Area" localSheetId="1">'1 - G1'!$C$4:$J$76,'1 - G1'!$C$82:$J$110,'1 - G1'!$C$116:$K$235</definedName>
    <definedName name="_xlnm.Print_Titles" localSheetId="1">'1 - G1'!$128:$128</definedName>
    <definedName name="_xlnm._FilterDatabase" localSheetId="2" hidden="1">'2 - G2'!$C$128:$K$231</definedName>
    <definedName name="_xlnm.Print_Area" localSheetId="2">'2 - G2'!$C$4:$J$76,'2 - G2'!$C$82:$J$110,'2 - G2'!$C$116:$K$231</definedName>
    <definedName name="_xlnm.Print_Titles" localSheetId="2">'2 - G2'!$128:$128</definedName>
    <definedName name="_xlnm._FilterDatabase" localSheetId="3" hidden="1">'3 - G3'!$C$128:$K$246</definedName>
    <definedName name="_xlnm.Print_Area" localSheetId="3">'3 - G3'!$C$4:$J$76,'3 - G3'!$C$82:$J$110,'3 - G3'!$C$116:$K$246</definedName>
    <definedName name="_xlnm.Print_Titles" localSheetId="3">'3 - G3'!$128:$128</definedName>
    <definedName name="_xlnm._FilterDatabase" localSheetId="4" hidden="1">'4 - G4'!$C$128:$K$245</definedName>
    <definedName name="_xlnm.Print_Area" localSheetId="4">'4 - G4'!$C$4:$J$76,'4 - G4'!$C$82:$J$110,'4 - G4'!$C$116:$K$245</definedName>
    <definedName name="_xlnm.Print_Titles" localSheetId="4">'4 - G4'!$128:$128</definedName>
    <definedName name="_xlnm._FilterDatabase" localSheetId="5" hidden="1">'DV - Bourání otvorů a vým...'!$C$130:$K$238</definedName>
    <definedName name="_xlnm.Print_Area" localSheetId="5">'DV - Bourání otvorů a vým...'!$C$4:$J$76,'DV - Bourání otvorů a vým...'!$C$82:$J$112,'DV - Bourání otvorů a vým...'!$C$118:$K$238</definedName>
    <definedName name="_xlnm.Print_Titles" localSheetId="5">'DV - Bourání otvorů a vým...'!$130:$130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238"/>
  <c r="BH238"/>
  <c r="BG238"/>
  <c r="BF238"/>
  <c r="T238"/>
  <c r="T237"/>
  <c r="R238"/>
  <c r="R237"/>
  <c r="P238"/>
  <c r="P237"/>
  <c r="BI236"/>
  <c r="BH236"/>
  <c r="BG236"/>
  <c r="BF236"/>
  <c r="T236"/>
  <c r="T235"/>
  <c r="T234"/>
  <c r="R236"/>
  <c r="R235"/>
  <c r="R234"/>
  <c r="P236"/>
  <c r="P235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T211"/>
  <c r="R212"/>
  <c r="R211"/>
  <c r="P212"/>
  <c r="P211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5" r="J37"/>
  <c r="J36"/>
  <c i="1" r="AY98"/>
  <c i="5" r="J35"/>
  <c i="1" r="AX98"/>
  <c i="5" r="BI245"/>
  <c r="BH245"/>
  <c r="BG245"/>
  <c r="BF245"/>
  <c r="T245"/>
  <c r="T244"/>
  <c r="R245"/>
  <c r="R244"/>
  <c r="P245"/>
  <c r="P244"/>
  <c r="BI243"/>
  <c r="BH243"/>
  <c r="BG243"/>
  <c r="BF243"/>
  <c r="T243"/>
  <c r="T242"/>
  <c r="T241"/>
  <c r="R243"/>
  <c r="R242"/>
  <c r="R241"/>
  <c r="P243"/>
  <c r="P242"/>
  <c r="P241"/>
  <c r="BI240"/>
  <c r="BH240"/>
  <c r="BG240"/>
  <c r="BF240"/>
  <c r="T240"/>
  <c r="R240"/>
  <c r="P240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4" r="J37"/>
  <c r="J36"/>
  <c i="1" r="AY97"/>
  <c i="4" r="J35"/>
  <c i="1" r="AX97"/>
  <c i="4" r="BI246"/>
  <c r="BH246"/>
  <c r="BG246"/>
  <c r="BF246"/>
  <c r="T246"/>
  <c r="T245"/>
  <c r="R246"/>
  <c r="R245"/>
  <c r="P246"/>
  <c r="P245"/>
  <c r="BI244"/>
  <c r="BH244"/>
  <c r="BG244"/>
  <c r="BF244"/>
  <c r="T244"/>
  <c r="T243"/>
  <c r="T242"/>
  <c r="R244"/>
  <c r="R243"/>
  <c r="R242"/>
  <c r="P244"/>
  <c r="P243"/>
  <c r="P242"/>
  <c r="BI241"/>
  <c r="BH241"/>
  <c r="BG241"/>
  <c r="BF241"/>
  <c r="T241"/>
  <c r="R241"/>
  <c r="P241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3" r="J37"/>
  <c r="J36"/>
  <c i="1" r="AY96"/>
  <c i="3" r="J35"/>
  <c i="1" r="AX96"/>
  <c i="3" r="BI231"/>
  <c r="BH231"/>
  <c r="BG231"/>
  <c r="BF231"/>
  <c r="T231"/>
  <c r="T230"/>
  <c r="R231"/>
  <c r="R230"/>
  <c r="P231"/>
  <c r="P230"/>
  <c r="BI229"/>
  <c r="BH229"/>
  <c r="BG229"/>
  <c r="BF229"/>
  <c r="T229"/>
  <c r="T228"/>
  <c r="T227"/>
  <c r="R229"/>
  <c r="R228"/>
  <c r="R227"/>
  <c r="P229"/>
  <c r="P228"/>
  <c r="P227"/>
  <c r="BI226"/>
  <c r="BH226"/>
  <c r="BG226"/>
  <c r="BF226"/>
  <c r="T226"/>
  <c r="R226"/>
  <c r="P226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4"/>
  <c r="BH204"/>
  <c r="BG204"/>
  <c r="BF204"/>
  <c r="T204"/>
  <c r="T203"/>
  <c r="R204"/>
  <c r="R203"/>
  <c r="P204"/>
  <c r="P203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2" r="J37"/>
  <c r="J36"/>
  <c i="1" r="AY95"/>
  <c i="2" r="J35"/>
  <c i="1" r="AX95"/>
  <c i="2" r="BI235"/>
  <c r="BH235"/>
  <c r="BG235"/>
  <c r="BF235"/>
  <c r="T235"/>
  <c r="T234"/>
  <c r="R235"/>
  <c r="R234"/>
  <c r="P235"/>
  <c r="P234"/>
  <c r="BI233"/>
  <c r="BH233"/>
  <c r="BG233"/>
  <c r="BF233"/>
  <c r="T233"/>
  <c r="T232"/>
  <c r="T231"/>
  <c r="R233"/>
  <c r="R232"/>
  <c r="R231"/>
  <c r="P233"/>
  <c r="P232"/>
  <c r="P231"/>
  <c r="BI230"/>
  <c r="BH230"/>
  <c r="BG230"/>
  <c r="BF230"/>
  <c r="T230"/>
  <c r="R230"/>
  <c r="P230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1" r="L90"/>
  <c r="AM90"/>
  <c r="AM89"/>
  <c r="L89"/>
  <c r="AM87"/>
  <c r="L87"/>
  <c r="L85"/>
  <c r="L84"/>
  <c i="5" r="J245"/>
  <c r="J243"/>
  <c r="J240"/>
  <c r="J234"/>
  <c r="J233"/>
  <c r="BK199"/>
  <c r="J197"/>
  <c r="BK195"/>
  <c r="BK194"/>
  <c r="BK192"/>
  <c r="J191"/>
  <c r="J185"/>
  <c r="J180"/>
  <c r="J174"/>
  <c r="J171"/>
  <c r="BK168"/>
  <c r="J165"/>
  <c r="J164"/>
  <c r="BK162"/>
  <c r="BK161"/>
  <c r="J159"/>
  <c r="J157"/>
  <c r="BK153"/>
  <c r="J151"/>
  <c r="J147"/>
  <c r="BK146"/>
  <c r="J146"/>
  <c r="J145"/>
  <c r="J143"/>
  <c r="BK133"/>
  <c r="J132"/>
  <c i="4" r="J246"/>
  <c r="J244"/>
  <c r="J241"/>
  <c r="J235"/>
  <c r="BK234"/>
  <c r="J232"/>
  <c r="BK227"/>
  <c r="J226"/>
  <c r="J223"/>
  <c r="J222"/>
  <c r="BK221"/>
  <c r="J220"/>
  <c r="BK219"/>
  <c r="J216"/>
  <c r="J214"/>
  <c r="BK211"/>
  <c r="J209"/>
  <c r="J207"/>
  <c r="BK206"/>
  <c r="BK204"/>
  <c r="J204"/>
  <c r="BK203"/>
  <c r="BK197"/>
  <c r="BK192"/>
  <c r="J186"/>
  <c r="J183"/>
  <c r="J180"/>
  <c r="BK177"/>
  <c r="J174"/>
  <c r="J173"/>
  <c r="J171"/>
  <c r="J170"/>
  <c r="BK168"/>
  <c r="J166"/>
  <c r="J162"/>
  <c r="J160"/>
  <c r="BK156"/>
  <c r="J155"/>
  <c r="BK154"/>
  <c r="J152"/>
  <c r="BK143"/>
  <c r="BK142"/>
  <c r="J141"/>
  <c r="BK138"/>
  <c r="J134"/>
  <c r="J133"/>
  <c r="J132"/>
  <c i="3" r="J231"/>
  <c r="J229"/>
  <c r="BK226"/>
  <c r="BK220"/>
  <c r="BK219"/>
  <c r="J217"/>
  <c r="J212"/>
  <c r="J211"/>
  <c r="BK208"/>
  <c r="BK206"/>
  <c r="BK204"/>
  <c r="J201"/>
  <c r="BK199"/>
  <c r="BK197"/>
  <c r="J196"/>
  <c r="J194"/>
  <c r="BK193"/>
  <c r="BK187"/>
  <c r="BK182"/>
  <c r="BK176"/>
  <c r="J173"/>
  <c r="J170"/>
  <c r="J167"/>
  <c r="J166"/>
  <c r="J163"/>
  <c r="BK161"/>
  <c r="J161"/>
  <c r="BK159"/>
  <c r="J155"/>
  <c r="J153"/>
  <c r="BK149"/>
  <c r="J148"/>
  <c r="BK147"/>
  <c r="BK144"/>
  <c r="J133"/>
  <c r="BK132"/>
  <c i="2" r="BK235"/>
  <c r="J235"/>
  <c r="J230"/>
  <c r="BK224"/>
  <c r="BK221"/>
  <c r="BK216"/>
  <c r="J215"/>
  <c r="J211"/>
  <c r="BK209"/>
  <c r="BK207"/>
  <c r="J207"/>
  <c r="J204"/>
  <c r="J201"/>
  <c r="J199"/>
  <c r="J197"/>
  <c r="BK196"/>
  <c r="J194"/>
  <c r="BK193"/>
  <c r="J187"/>
  <c r="BK182"/>
  <c r="BK176"/>
  <c r="J176"/>
  <c r="BK173"/>
  <c r="BK170"/>
  <c r="J167"/>
  <c r="BK166"/>
  <c r="BK164"/>
  <c r="BK162"/>
  <c r="BK160"/>
  <c r="J154"/>
  <c r="BK148"/>
  <c r="J146"/>
  <c r="BK145"/>
  <c r="BK144"/>
  <c r="J142"/>
  <c r="BK133"/>
  <c r="BK132"/>
  <c i="1" r="AS94"/>
  <c i="6" r="BK238"/>
  <c r="J238"/>
  <c r="BK236"/>
  <c r="J236"/>
  <c r="BK233"/>
  <c r="J233"/>
  <c r="BK232"/>
  <c r="J232"/>
  <c r="BK229"/>
  <c r="J229"/>
  <c r="BK227"/>
  <c r="J227"/>
  <c r="BK226"/>
  <c r="J226"/>
  <c r="BK225"/>
  <c r="J225"/>
  <c r="BK224"/>
  <c r="J224"/>
  <c r="BK223"/>
  <c r="J223"/>
  <c r="BK221"/>
  <c r="J221"/>
  <c r="BK218"/>
  <c r="J218"/>
  <c r="BK216"/>
  <c r="J216"/>
  <c r="BK215"/>
  <c r="J215"/>
  <c r="BK214"/>
  <c r="J214"/>
  <c r="BK212"/>
  <c r="J212"/>
  <c r="BK209"/>
  <c r="J209"/>
  <c r="BK207"/>
  <c r="J207"/>
  <c r="BK205"/>
  <c r="J205"/>
  <c r="BK204"/>
  <c r="J204"/>
  <c r="BK202"/>
  <c r="J202"/>
  <c r="BK201"/>
  <c r="J201"/>
  <c r="BK197"/>
  <c r="J197"/>
  <c r="BK191"/>
  <c r="J191"/>
  <c r="BK188"/>
  <c r="J188"/>
  <c r="BK185"/>
  <c r="J185"/>
  <c r="BK183"/>
  <c r="J183"/>
  <c r="BK182"/>
  <c r="J182"/>
  <c r="BK181"/>
  <c r="J181"/>
  <c r="BK179"/>
  <c r="J179"/>
  <c r="BK178"/>
  <c r="J178"/>
  <c r="BK176"/>
  <c r="J176"/>
  <c r="BK173"/>
  <c r="J173"/>
  <c r="BK171"/>
  <c r="J171"/>
  <c r="BK170"/>
  <c r="J170"/>
  <c r="BK169"/>
  <c r="J169"/>
  <c r="BK167"/>
  <c r="J167"/>
  <c r="BK166"/>
  <c r="J166"/>
  <c r="BK165"/>
  <c r="J165"/>
  <c r="BK163"/>
  <c r="J163"/>
  <c r="BK157"/>
  <c r="J157"/>
  <c r="BK150"/>
  <c r="J150"/>
  <c r="BK148"/>
  <c r="J148"/>
  <c r="BK147"/>
  <c r="J147"/>
  <c r="BK142"/>
  <c r="J142"/>
  <c r="BK141"/>
  <c r="J141"/>
  <c r="BK138"/>
  <c r="J138"/>
  <c r="BK135"/>
  <c r="J135"/>
  <c r="BK134"/>
  <c r="J134"/>
  <c i="5" r="BK245"/>
  <c r="BK243"/>
  <c r="BK240"/>
  <c r="BK234"/>
  <c r="BK233"/>
  <c r="BK231"/>
  <c r="J231"/>
  <c r="BK226"/>
  <c r="J226"/>
  <c r="BK225"/>
  <c r="J225"/>
  <c r="BK222"/>
  <c r="J222"/>
  <c r="BK221"/>
  <c r="J221"/>
  <c r="BK220"/>
  <c r="J220"/>
  <c r="BK219"/>
  <c r="J219"/>
  <c r="BK218"/>
  <c r="J218"/>
  <c r="BK217"/>
  <c r="J217"/>
  <c r="BK216"/>
  <c r="J216"/>
  <c r="BK215"/>
  <c r="J215"/>
  <c r="BK212"/>
  <c r="J212"/>
  <c r="BK210"/>
  <c r="J210"/>
  <c r="BK209"/>
  <c r="J209"/>
  <c r="BK208"/>
  <c r="J208"/>
  <c r="BK207"/>
  <c r="J207"/>
  <c r="BK205"/>
  <c r="J205"/>
  <c r="BK204"/>
  <c r="J204"/>
  <c r="BK203"/>
  <c r="J203"/>
  <c r="BK202"/>
  <c r="J202"/>
  <c r="J199"/>
  <c r="BK197"/>
  <c r="J195"/>
  <c r="J194"/>
  <c r="J192"/>
  <c r="BK191"/>
  <c r="BK185"/>
  <c r="BK180"/>
  <c r="BK174"/>
  <c r="BK171"/>
  <c r="J168"/>
  <c r="BK165"/>
  <c r="BK164"/>
  <c r="J162"/>
  <c r="J161"/>
  <c r="BK159"/>
  <c r="BK157"/>
  <c r="J153"/>
  <c r="BK151"/>
  <c r="BK147"/>
  <c r="BK145"/>
  <c r="BK143"/>
  <c r="J133"/>
  <c r="BK132"/>
  <c i="4" r="BK246"/>
  <c r="BK244"/>
  <c r="BK241"/>
  <c r="BK235"/>
  <c r="J234"/>
  <c r="BK232"/>
  <c r="J227"/>
  <c r="BK226"/>
  <c r="BK223"/>
  <c r="BK222"/>
  <c r="J221"/>
  <c r="BK220"/>
  <c r="J219"/>
  <c r="BK216"/>
  <c r="BK214"/>
  <c r="J211"/>
  <c r="BK209"/>
  <c r="BK207"/>
  <c r="J206"/>
  <c r="J203"/>
  <c r="J197"/>
  <c r="J192"/>
  <c r="BK186"/>
  <c r="BK183"/>
  <c r="BK180"/>
  <c r="J177"/>
  <c r="BK174"/>
  <c r="BK173"/>
  <c r="BK171"/>
  <c r="BK170"/>
  <c r="J168"/>
  <c r="BK166"/>
  <c r="BK162"/>
  <c r="BK160"/>
  <c r="J156"/>
  <c r="BK155"/>
  <c r="J154"/>
  <c r="BK152"/>
  <c r="J143"/>
  <c r="J142"/>
  <c r="BK141"/>
  <c r="J138"/>
  <c r="BK134"/>
  <c r="BK133"/>
  <c r="BK132"/>
  <c i="3" r="BK231"/>
  <c r="BK229"/>
  <c r="J226"/>
  <c r="J220"/>
  <c r="J219"/>
  <c r="BK217"/>
  <c r="BK212"/>
  <c r="BK211"/>
  <c r="J208"/>
  <c r="J206"/>
  <c r="J204"/>
  <c r="BK201"/>
  <c r="J199"/>
  <c r="J197"/>
  <c r="BK196"/>
  <c r="BK194"/>
  <c r="J193"/>
  <c r="J187"/>
  <c r="J182"/>
  <c r="J176"/>
  <c r="BK173"/>
  <c r="BK170"/>
  <c r="BK167"/>
  <c r="BK166"/>
  <c r="BK164"/>
  <c r="J164"/>
  <c r="BK163"/>
  <c r="J159"/>
  <c r="BK155"/>
  <c r="BK153"/>
  <c r="J149"/>
  <c r="BK148"/>
  <c r="J147"/>
  <c r="J144"/>
  <c r="BK142"/>
  <c r="J142"/>
  <c r="BK133"/>
  <c r="J132"/>
  <c i="2" r="BK233"/>
  <c r="J233"/>
  <c r="BK230"/>
  <c r="J224"/>
  <c r="BK223"/>
  <c r="J223"/>
  <c r="J221"/>
  <c r="J216"/>
  <c r="BK215"/>
  <c r="BK211"/>
  <c r="J209"/>
  <c r="BK205"/>
  <c r="J205"/>
  <c r="BK204"/>
  <c r="BK201"/>
  <c r="BK199"/>
  <c r="BK197"/>
  <c r="J196"/>
  <c r="BK194"/>
  <c r="J193"/>
  <c r="BK187"/>
  <c r="J182"/>
  <c r="J173"/>
  <c r="J170"/>
  <c r="BK167"/>
  <c r="J166"/>
  <c r="J164"/>
  <c r="J162"/>
  <c r="J160"/>
  <c r="BK158"/>
  <c r="J158"/>
  <c r="BK154"/>
  <c r="J148"/>
  <c r="BK146"/>
  <c r="J145"/>
  <c r="J144"/>
  <c r="BK142"/>
  <c r="J133"/>
  <c r="J132"/>
  <c l="1" r="P131"/>
  <c r="T131"/>
  <c r="P159"/>
  <c r="T159"/>
  <c r="P192"/>
  <c r="T192"/>
  <c r="BK203"/>
  <c r="J203"/>
  <c r="J103"/>
  <c r="P203"/>
  <c r="T203"/>
  <c r="R206"/>
  <c r="T206"/>
  <c r="P210"/>
  <c r="T210"/>
  <c r="P222"/>
  <c r="T222"/>
  <c i="3" r="BK131"/>
  <c r="R131"/>
  <c r="BK160"/>
  <c r="J160"/>
  <c r="J99"/>
  <c r="R160"/>
  <c r="BK192"/>
  <c r="J192"/>
  <c r="J100"/>
  <c r="T192"/>
  <c r="P207"/>
  <c r="P202"/>
  <c r="T207"/>
  <c r="T202"/>
  <c r="P218"/>
  <c r="T218"/>
  <c i="4" r="BK131"/>
  <c r="J131"/>
  <c r="J98"/>
  <c r="P131"/>
  <c r="T131"/>
  <c r="P137"/>
  <c r="T137"/>
  <c r="P167"/>
  <c r="R167"/>
  <c r="BK202"/>
  <c r="J202"/>
  <c r="J101"/>
  <c r="R202"/>
  <c r="P215"/>
  <c r="P212"/>
  <c r="T215"/>
  <c r="T212"/>
  <c r="P233"/>
  <c r="T233"/>
  <c i="5" r="BK131"/>
  <c r="J131"/>
  <c r="J98"/>
  <c r="P131"/>
  <c r="R131"/>
  <c r="T131"/>
  <c r="BK158"/>
  <c r="J158"/>
  <c r="J99"/>
  <c r="P158"/>
  <c r="R158"/>
  <c r="T158"/>
  <c r="BK190"/>
  <c r="J190"/>
  <c r="J100"/>
  <c r="P190"/>
  <c r="R190"/>
  <c r="T190"/>
  <c r="BK201"/>
  <c r="J201"/>
  <c r="J103"/>
  <c r="P201"/>
  <c r="R201"/>
  <c r="T201"/>
  <c r="BK206"/>
  <c r="J206"/>
  <c r="J104"/>
  <c r="P206"/>
  <c r="R206"/>
  <c r="T206"/>
  <c r="BK211"/>
  <c r="J211"/>
  <c r="J105"/>
  <c r="P211"/>
  <c r="R211"/>
  <c r="T211"/>
  <c r="BK232"/>
  <c r="J232"/>
  <c r="J106"/>
  <c r="P232"/>
  <c r="T232"/>
  <c i="6" r="BK133"/>
  <c r="J133"/>
  <c r="J98"/>
  <c r="P133"/>
  <c r="R133"/>
  <c r="T133"/>
  <c r="BK162"/>
  <c r="J162"/>
  <c r="J99"/>
  <c r="P162"/>
  <c r="R162"/>
  <c r="T162"/>
  <c r="BK168"/>
  <c r="J168"/>
  <c r="J100"/>
  <c r="P168"/>
  <c r="R168"/>
  <c r="T168"/>
  <c r="BK172"/>
  <c r="J172"/>
  <c r="J101"/>
  <c r="P172"/>
  <c r="R172"/>
  <c r="T172"/>
  <c r="BK200"/>
  <c r="J200"/>
  <c r="J102"/>
  <c r="P200"/>
  <c r="R200"/>
  <c r="T200"/>
  <c r="BK213"/>
  <c r="J213"/>
  <c r="J106"/>
  <c r="P213"/>
  <c r="P210"/>
  <c r="R213"/>
  <c r="R210"/>
  <c r="T213"/>
  <c r="T210"/>
  <c r="BK217"/>
  <c r="J217"/>
  <c r="J107"/>
  <c r="P217"/>
  <c r="R217"/>
  <c r="T217"/>
  <c r="BK228"/>
  <c r="J228"/>
  <c r="J108"/>
  <c r="P228"/>
  <c r="R228"/>
  <c i="2" r="BK131"/>
  <c r="J131"/>
  <c r="J98"/>
  <c r="R131"/>
  <c r="BK159"/>
  <c r="J159"/>
  <c r="J99"/>
  <c r="R159"/>
  <c r="BK192"/>
  <c r="J192"/>
  <c r="J100"/>
  <c r="R192"/>
  <c r="R203"/>
  <c r="BK206"/>
  <c r="J206"/>
  <c r="J104"/>
  <c r="P206"/>
  <c r="BK210"/>
  <c r="J210"/>
  <c r="J105"/>
  <c r="R210"/>
  <c r="BK222"/>
  <c r="J222"/>
  <c r="J106"/>
  <c r="R222"/>
  <c i="3" r="P131"/>
  <c r="T131"/>
  <c r="P160"/>
  <c r="T160"/>
  <c r="P192"/>
  <c r="R192"/>
  <c r="BK207"/>
  <c r="J207"/>
  <c r="J105"/>
  <c r="R207"/>
  <c r="R202"/>
  <c r="BK218"/>
  <c r="J218"/>
  <c r="J106"/>
  <c r="R218"/>
  <c i="4" r="R131"/>
  <c r="BK137"/>
  <c r="J137"/>
  <c r="J99"/>
  <c r="R137"/>
  <c r="BK167"/>
  <c r="J167"/>
  <c r="J100"/>
  <c r="T167"/>
  <c r="P202"/>
  <c r="T202"/>
  <c r="BK215"/>
  <c r="J215"/>
  <c r="J105"/>
  <c r="R215"/>
  <c r="R212"/>
  <c r="BK233"/>
  <c r="J233"/>
  <c r="J106"/>
  <c r="R233"/>
  <c i="5" r="R232"/>
  <c i="6" r="T228"/>
  <c i="2" r="E119"/>
  <c r="F126"/>
  <c r="BE142"/>
  <c r="BE154"/>
  <c r="BE158"/>
  <c r="BE160"/>
  <c r="BE162"/>
  <c r="BE164"/>
  <c r="BE166"/>
  <c r="BE167"/>
  <c r="BE170"/>
  <c r="BE173"/>
  <c r="BE193"/>
  <c r="BE194"/>
  <c r="BE197"/>
  <c r="BE204"/>
  <c r="BE207"/>
  <c r="BE211"/>
  <c r="BE215"/>
  <c r="BE230"/>
  <c r="BK234"/>
  <c r="J234"/>
  <c r="J109"/>
  <c i="3" r="J89"/>
  <c r="F92"/>
  <c r="E119"/>
  <c r="BE133"/>
  <c r="BE144"/>
  <c r="BE147"/>
  <c r="BE149"/>
  <c r="BE155"/>
  <c r="BE166"/>
  <c r="BE167"/>
  <c r="BE176"/>
  <c r="BE193"/>
  <c r="BE194"/>
  <c r="BE196"/>
  <c r="BE199"/>
  <c r="BE204"/>
  <c r="BE208"/>
  <c r="BE211"/>
  <c r="BE212"/>
  <c r="BE217"/>
  <c r="BE219"/>
  <c r="BE220"/>
  <c r="BK205"/>
  <c r="J205"/>
  <c r="J104"/>
  <c r="BK228"/>
  <c r="J228"/>
  <c r="J108"/>
  <c i="4" r="E85"/>
  <c r="F92"/>
  <c r="BE132"/>
  <c r="BE134"/>
  <c r="BE138"/>
  <c r="BE143"/>
  <c r="BE155"/>
  <c r="BE156"/>
  <c r="BE162"/>
  <c r="BE168"/>
  <c r="BE171"/>
  <c r="BE173"/>
  <c r="BE177"/>
  <c r="BE180"/>
  <c r="BE186"/>
  <c r="BE192"/>
  <c r="BE197"/>
  <c r="BE203"/>
  <c r="BE204"/>
  <c r="BE207"/>
  <c r="BE209"/>
  <c r="BE214"/>
  <c r="BE219"/>
  <c r="BE221"/>
  <c r="BE222"/>
  <c r="BE223"/>
  <c r="BE227"/>
  <c r="BE234"/>
  <c r="BE235"/>
  <c r="BE241"/>
  <c r="BK213"/>
  <c r="J213"/>
  <c r="J104"/>
  <c r="BK245"/>
  <c r="J245"/>
  <c r="J109"/>
  <c i="5" r="F92"/>
  <c r="BE143"/>
  <c r="BE145"/>
  <c r="BE151"/>
  <c r="BE157"/>
  <c r="BE162"/>
  <c r="BE164"/>
  <c r="BE168"/>
  <c r="BE171"/>
  <c r="BE174"/>
  <c r="BE180"/>
  <c r="BE185"/>
  <c r="BE195"/>
  <c r="BE197"/>
  <c r="BE199"/>
  <c r="BE202"/>
  <c r="BE203"/>
  <c r="BE204"/>
  <c r="BE205"/>
  <c r="BE207"/>
  <c r="BE208"/>
  <c r="BE209"/>
  <c r="BE210"/>
  <c r="BE212"/>
  <c r="BE215"/>
  <c r="BE216"/>
  <c r="BE217"/>
  <c r="BE218"/>
  <c r="BE219"/>
  <c r="BE220"/>
  <c r="BE221"/>
  <c r="BE222"/>
  <c r="BE225"/>
  <c r="BE226"/>
  <c r="BE231"/>
  <c r="BE233"/>
  <c r="BE240"/>
  <c r="BE243"/>
  <c r="BK198"/>
  <c r="J198"/>
  <c r="J101"/>
  <c r="BK244"/>
  <c r="J244"/>
  <c r="J109"/>
  <c i="6" r="E85"/>
  <c r="J89"/>
  <c r="F92"/>
  <c r="BE134"/>
  <c r="BE135"/>
  <c r="BE138"/>
  <c r="BE141"/>
  <c r="BE142"/>
  <c r="BE147"/>
  <c r="BE148"/>
  <c r="BE150"/>
  <c r="BE157"/>
  <c r="BE163"/>
  <c r="BE165"/>
  <c r="BE166"/>
  <c r="BE167"/>
  <c r="BE169"/>
  <c r="BE170"/>
  <c r="BE171"/>
  <c r="BE173"/>
  <c r="BE176"/>
  <c r="BE178"/>
  <c r="BE179"/>
  <c r="BE181"/>
  <c r="BE182"/>
  <c r="BE183"/>
  <c r="BE185"/>
  <c r="BE188"/>
  <c r="BE191"/>
  <c r="BE197"/>
  <c r="BE201"/>
  <c r="BE202"/>
  <c r="BE204"/>
  <c r="BE205"/>
  <c r="BE207"/>
  <c r="BE209"/>
  <c r="BE212"/>
  <c r="BE214"/>
  <c r="BE215"/>
  <c r="BE216"/>
  <c r="BE218"/>
  <c r="BE221"/>
  <c r="BE223"/>
  <c r="BE224"/>
  <c r="BE225"/>
  <c r="BE226"/>
  <c r="BE227"/>
  <c r="BE229"/>
  <c r="BE232"/>
  <c r="BE233"/>
  <c r="BE236"/>
  <c r="BE238"/>
  <c r="BK208"/>
  <c r="J208"/>
  <c r="J103"/>
  <c r="BK211"/>
  <c r="J211"/>
  <c r="J105"/>
  <c i="2" r="J89"/>
  <c r="BE132"/>
  <c r="BE133"/>
  <c r="BE144"/>
  <c r="BE145"/>
  <c r="BE146"/>
  <c r="BE148"/>
  <c r="BE176"/>
  <c r="BE182"/>
  <c r="BE187"/>
  <c r="BE196"/>
  <c r="BE199"/>
  <c r="BE201"/>
  <c r="BE205"/>
  <c r="BE209"/>
  <c r="BE216"/>
  <c r="BE221"/>
  <c r="BE223"/>
  <c r="BE224"/>
  <c r="BE233"/>
  <c r="BE235"/>
  <c r="BK200"/>
  <c r="J200"/>
  <c r="J101"/>
  <c r="BK232"/>
  <c r="J232"/>
  <c r="J108"/>
  <c i="3" r="BE132"/>
  <c r="BE142"/>
  <c r="BE148"/>
  <c r="BE153"/>
  <c r="BE159"/>
  <c r="BE161"/>
  <c r="BE163"/>
  <c r="BE164"/>
  <c r="BE170"/>
  <c r="BE173"/>
  <c r="BE182"/>
  <c r="BE187"/>
  <c r="BE197"/>
  <c r="BE201"/>
  <c r="BE206"/>
  <c r="BE226"/>
  <c r="BE229"/>
  <c r="BE231"/>
  <c r="BK200"/>
  <c r="J200"/>
  <c r="J101"/>
  <c r="BK203"/>
  <c r="BK202"/>
  <c r="J202"/>
  <c r="J102"/>
  <c r="BK230"/>
  <c r="J230"/>
  <c r="J109"/>
  <c i="4" r="J89"/>
  <c r="BE133"/>
  <c r="BE141"/>
  <c r="BE142"/>
  <c r="BE152"/>
  <c r="BE154"/>
  <c r="BE160"/>
  <c r="BE166"/>
  <c r="BE170"/>
  <c r="BE174"/>
  <c r="BE183"/>
  <c r="BE206"/>
  <c r="BE211"/>
  <c r="BE216"/>
  <c r="BE220"/>
  <c r="BE226"/>
  <c r="BE232"/>
  <c r="BE244"/>
  <c r="BE246"/>
  <c r="BK210"/>
  <c r="J210"/>
  <c r="J102"/>
  <c r="BK243"/>
  <c r="BK242"/>
  <c r="J242"/>
  <c r="J107"/>
  <c i="5" r="E85"/>
  <c r="J89"/>
  <c r="BE132"/>
  <c r="BE133"/>
  <c r="BE146"/>
  <c r="BE147"/>
  <c r="BE153"/>
  <c r="BE159"/>
  <c r="BE161"/>
  <c r="BE165"/>
  <c r="BE191"/>
  <c r="BE192"/>
  <c r="BE194"/>
  <c r="BE234"/>
  <c r="BE245"/>
  <c r="BK242"/>
  <c r="BK241"/>
  <c r="J241"/>
  <c r="J107"/>
  <c i="6" r="BK235"/>
  <c r="J235"/>
  <c r="J110"/>
  <c r="BK237"/>
  <c r="J237"/>
  <c r="J111"/>
  <c i="2" r="F37"/>
  <c i="1" r="BD95"/>
  <c i="3" r="F34"/>
  <c i="1" r="BA96"/>
  <c i="4" r="F35"/>
  <c i="1" r="BB97"/>
  <c i="4" r="F37"/>
  <c i="1" r="BD97"/>
  <c i="5" r="J34"/>
  <c i="1" r="AW98"/>
  <c i="5" r="F36"/>
  <c i="1" r="BC98"/>
  <c i="6" r="F34"/>
  <c i="1" r="BA99"/>
  <c i="6" r="F35"/>
  <c i="1" r="BB99"/>
  <c i="6" r="F37"/>
  <c i="1" r="BD99"/>
  <c i="2" r="F34"/>
  <c i="1" r="BA95"/>
  <c i="2" r="F36"/>
  <c i="1" r="BC95"/>
  <c i="3" r="J34"/>
  <c i="1" r="AW96"/>
  <c i="4" r="F36"/>
  <c i="1" r="BC97"/>
  <c i="2" r="F35"/>
  <c i="1" r="BB95"/>
  <c i="3" r="F35"/>
  <c i="1" r="BB96"/>
  <c i="3" r="F37"/>
  <c i="1" r="BD96"/>
  <c i="4" r="F34"/>
  <c i="1" r="BA97"/>
  <c i="5" r="F34"/>
  <c i="1" r="BA98"/>
  <c i="5" r="F35"/>
  <c i="1" r="BB98"/>
  <c i="5" r="F37"/>
  <c i="1" r="BD98"/>
  <c i="6" r="J34"/>
  <c i="1" r="AW99"/>
  <c i="6" r="F36"/>
  <c i="1" r="BC99"/>
  <c i="2" r="J34"/>
  <c i="1" r="AW95"/>
  <c i="3" r="F36"/>
  <c i="1" r="BC96"/>
  <c i="4" r="J34"/>
  <c i="1" r="AW97"/>
  <c i="4" l="1" r="R130"/>
  <c r="R129"/>
  <c i="2" r="R202"/>
  <c r="R130"/>
  <c r="R129"/>
  <c i="6" r="T132"/>
  <c r="T131"/>
  <c r="P132"/>
  <c r="P131"/>
  <c i="1" r="AU99"/>
  <c i="5" r="T200"/>
  <c r="R200"/>
  <c r="R130"/>
  <c r="R129"/>
  <c i="4" r="T130"/>
  <c r="T129"/>
  <c r="P130"/>
  <c r="P129"/>
  <c i="1" r="AU97"/>
  <c i="2" r="P202"/>
  <c r="P130"/>
  <c r="P129"/>
  <c i="1" r="AU95"/>
  <c i="3" r="T130"/>
  <c r="T129"/>
  <c r="P130"/>
  <c r="P129"/>
  <c i="1" r="AU96"/>
  <c i="6" r="R132"/>
  <c r="R131"/>
  <c i="5" r="P200"/>
  <c r="T130"/>
  <c r="T129"/>
  <c r="P130"/>
  <c r="P129"/>
  <c i="1" r="AU98"/>
  <c i="3" r="R130"/>
  <c r="R129"/>
  <c r="BK130"/>
  <c r="J130"/>
  <c r="J97"/>
  <c i="2" r="T202"/>
  <c r="T130"/>
  <c r="T129"/>
  <c r="BK130"/>
  <c r="J130"/>
  <c r="J97"/>
  <c r="BK231"/>
  <c r="J231"/>
  <c r="J107"/>
  <c i="3" r="J131"/>
  <c r="J98"/>
  <c r="J203"/>
  <c r="J103"/>
  <c r="BK227"/>
  <c r="J227"/>
  <c r="J107"/>
  <c i="4" r="J243"/>
  <c r="J108"/>
  <c i="5" r="BK130"/>
  <c r="J130"/>
  <c r="J97"/>
  <c r="BK200"/>
  <c r="J200"/>
  <c r="J102"/>
  <c r="J242"/>
  <c r="J108"/>
  <c i="6" r="BK132"/>
  <c r="J132"/>
  <c r="J97"/>
  <c r="BK210"/>
  <c r="J210"/>
  <c r="J104"/>
  <c r="BK234"/>
  <c r="J234"/>
  <c r="J109"/>
  <c i="2" r="BK202"/>
  <c r="J202"/>
  <c r="J102"/>
  <c i="4" r="BK130"/>
  <c r="J130"/>
  <c r="J97"/>
  <c r="BK212"/>
  <c r="J212"/>
  <c r="J103"/>
  <c i="1" r="BD94"/>
  <c r="W33"/>
  <c i="2" r="F33"/>
  <c i="1" r="AZ95"/>
  <c i="3" r="F33"/>
  <c i="1" r="AZ96"/>
  <c i="5" r="F33"/>
  <c i="1" r="AZ98"/>
  <c i="6" r="F33"/>
  <c i="1" r="AZ99"/>
  <c r="BC94"/>
  <c r="W32"/>
  <c i="4" r="J33"/>
  <c i="1" r="AV97"/>
  <c r="AT97"/>
  <c r="BB94"/>
  <c r="AX94"/>
  <c i="2" r="J33"/>
  <c i="1" r="AV95"/>
  <c r="AT95"/>
  <c i="4" r="F33"/>
  <c i="1" r="AZ97"/>
  <c i="5" r="J33"/>
  <c i="1" r="AV98"/>
  <c r="AT98"/>
  <c i="6" r="J33"/>
  <c i="1" r="AV99"/>
  <c r="AT99"/>
  <c r="BA94"/>
  <c r="AW94"/>
  <c r="AK30"/>
  <c i="3" r="J33"/>
  <c i="1" r="AV96"/>
  <c r="AT96"/>
  <c i="2" l="1" r="BK129"/>
  <c r="J129"/>
  <c i="3" r="BK129"/>
  <c r="J129"/>
  <c r="J96"/>
  <c i="4" r="BK129"/>
  <c r="J129"/>
  <c r="J96"/>
  <c i="5" r="BK129"/>
  <c r="J129"/>
  <c r="J96"/>
  <c i="6" r="BK131"/>
  <c r="J131"/>
  <c r="J96"/>
  <c i="1" r="AZ94"/>
  <c r="AV94"/>
  <c r="AK29"/>
  <c r="W30"/>
  <c r="W31"/>
  <c r="AU94"/>
  <c i="2" r="J30"/>
  <c i="1" r="AG95"/>
  <c r="AN95"/>
  <c r="AY94"/>
  <c i="2" l="1" r="J39"/>
  <c r="J96"/>
  <c i="1" r="AT94"/>
  <c r="W29"/>
  <c i="4" r="J30"/>
  <c i="1" r="AG97"/>
  <c r="AN97"/>
  <c i="5" r="J30"/>
  <c i="1" r="AG98"/>
  <c r="AN98"/>
  <c i="3" r="J30"/>
  <c i="1" r="AG96"/>
  <c r="AN96"/>
  <c i="6" r="J30"/>
  <c i="1" r="AG99"/>
  <c r="AN99"/>
  <c i="3" l="1" r="J39"/>
  <c i="5" r="J39"/>
  <c i="6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<sst xmlns="http://schemas.openxmlformats.org/spreadsheetml/2006/main">
  <si>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</si>
  <si>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</si>
  <si>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</si>
  <si>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</si>
  <si>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</si>
  <si>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{19684669-8a06-44be-ac78-a13986897b49}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</si>
  <si>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</si>
  <si>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</si>
  <si>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</si>
  <si>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</si>
  <si>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</si>
  <si>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</si>
  <si>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</si>
  <si>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</si>
  <si>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</si>
  <si>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</si>
  <si>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</si>
  <si>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práce objektu autodopravy Moravská 93A, Ostrava-Hrabůvka</t>
  </si>
  <si>
    <t>KSO:</t>
  </si>
  <si>
    <t>CC-CZ:</t>
  </si>
  <si>
    <t>Místo:</t>
  </si>
  <si>
    <t xml:space="preserve"> </t>
  </si>
  <si>
    <t>Datum:</t>
  </si>
  <si>
    <t>26. 3. 2020</t>
  </si>
  <si>
    <t>Zadavatel:</t>
  </si>
  <si>
    <t>IČ:</t>
  </si>
  <si>
    <t>SMO, městský obvod Ostrava-Jih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</si>
  <si>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</si>
  <si>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</si>
  <si>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</si>
  <si>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</si>
  <si>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</si>
  <si>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</si>
  <si>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</si>
  <si>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</si>
  <si>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</si>
  <si>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</si>
  <si>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</si>
  <si>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</si>
  <si>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</si>
  <si>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</si>
  <si>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</si>
  <si>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</si>
  <si>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</si>
  <si>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</si>
  <si>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</si>
  <si>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</si>
  <si>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</si>
  <si>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</si>
  <si>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</si>
  <si>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</si>
  <si>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</si>
  <si>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</si>
  <si>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</si>
  <si>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</si>
  <si>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</si>
  <si>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</si>
  <si>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</si>
  <si>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</si>
  <si>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</si>
  <si>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</si>
  <si>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</si>
  <si>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</si>
  <si>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</si>
  <si>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</si>
  <si>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</si>
  <si>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</si>
  <si>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</si>
  <si>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</si>
  <si>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</si>
  <si>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</si>
  <si>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</si>
  <si>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</si>
  <si>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</si>
  <si>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</si>
  <si>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</si>
  <si>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</si>
  <si>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</si>
  <si>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</si>
  <si>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</si>
  <si>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</si>
  <si>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</si>
  <si>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</si>
  <si>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G1</t>
  </si>
  <si>
    <t>STA</t>
  </si>
  <si>
    <t>{bfbcb782-480c-47a4-9694-b07eae2fcf76}</t>
  </si>
  <si>
    <t>2</t>
  </si>
  <si>
    <t>G2</t>
  </si>
  <si>
    <t>{d86fca31-07b8-4a9f-aeb6-eb97097501ec}</t>
  </si>
  <si>
    <t>3</t>
  </si>
  <si>
    <t>G3</t>
  </si>
  <si>
    <t>{791823e7-5dad-44fc-afda-2bd461cc1725}</t>
  </si>
  <si>
    <t>4</t>
  </si>
  <si>
    <t>G4</t>
  </si>
  <si>
    <t>{b51b4c19-c6f1-4154-8f7e-b016069bec3a}</t>
  </si>
  <si>
    <t>DV</t>
  </si>
  <si>
    <t>Bourání otvorů a výměna dveří</t>
  </si>
  <si>
    <t>{85cd0fd6-061a-4be0-b3e9-909b114380fd}</t>
  </si>
  <si>
    <t>KRYCÍ LIST SOUPISU PRACÍ</t>
  </si>
  <si>
    <t>Objekt:</t>
  </si>
  <si>
    <t>1 - G1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</si>
  <si>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</si>
  <si>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</si>
  <si>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</si>
  <si>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</si>
  <si>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</si>
  <si>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</si>
  <si>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</si>
  <si>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</si>
  <si>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</si>
  <si>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</si>
  <si>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</si>
  <si>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</si>
  <si>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</si>
  <si>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</si>
  <si>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</si>
  <si>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</si>
  <si>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</si>
  <si>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</si>
  <si>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</si>
  <si>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</si>
  <si>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</si>
  <si>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</si>
  <si>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</si>
  <si>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</si>
  <si>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</si>
  <si>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</si>
  <si>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</si>
  <si>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</si>
  <si>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</si>
  <si>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</si>
  <si>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</si>
  <si>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</si>
  <si>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</si>
  <si>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</si>
  <si>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</si>
  <si>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</si>
  <si>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</si>
  <si>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611325411</t>
  </si>
  <si>
    <t>Oprava vnitřní vápenocementové hladké omítky stropů v rozsahu plochy do 10%</t>
  </si>
  <si>
    <t>m2</t>
  </si>
  <si>
    <t>40101615</t>
  </si>
  <si>
    <t>612325411</t>
  </si>
  <si>
    <t>Oprava vnitřní vápenocementové hladké omítky stěn v rozsahu plochy do 10%</t>
  </si>
  <si>
    <t>-725469547</t>
  </si>
  <si>
    <t>VV</t>
  </si>
  <si>
    <t>(7,7+5,745)*2*3,37</t>
  </si>
  <si>
    <t>-2,84*3,3</t>
  </si>
  <si>
    <t>-0,9*2*2</t>
  </si>
  <si>
    <t>-1*1,6</t>
  </si>
  <si>
    <t>(2,84*2+3,3)*0,3</t>
  </si>
  <si>
    <t>(2*2+0,9)*2*0,3</t>
  </si>
  <si>
    <t>(1,6*2+1)*0,3</t>
  </si>
  <si>
    <t>Součet</t>
  </si>
  <si>
    <t>631311121</t>
  </si>
  <si>
    <t>Doplnění dosavadních mazanin betonem prostým plochy do 1 m2 tloušťky do 80 mm</t>
  </si>
  <si>
    <t>m3</t>
  </si>
  <si>
    <t>-86966188</t>
  </si>
  <si>
    <t>42,98*0,1*0,05</t>
  </si>
  <si>
    <t>40</t>
  </si>
  <si>
    <t>632450134</t>
  </si>
  <si>
    <t>Vyrovnávací cementový potěr tl do 50 mm ze suchých směsí provedený v ploše C30</t>
  </si>
  <si>
    <t>-893794513</t>
  </si>
  <si>
    <t>5</t>
  </si>
  <si>
    <t>632459115</t>
  </si>
  <si>
    <t>Příplatek k potěrům za výztužná vlákna</t>
  </si>
  <si>
    <t>1537460473</t>
  </si>
  <si>
    <t>634112123</t>
  </si>
  <si>
    <t>Obvodová dilatace podlahovým páskem z pěnového PE s fólií mezi stěnou a mazaninou nebo potěrem v 80 mm</t>
  </si>
  <si>
    <t>m</t>
  </si>
  <si>
    <t>-492953410</t>
  </si>
  <si>
    <t>(7,7+5,745)*2</t>
  </si>
  <si>
    <t>7</t>
  </si>
  <si>
    <t>632682111</t>
  </si>
  <si>
    <t>Vyspravení betonových schodišťových stupňů a podest rychletuhnoucím polymerem tl 10 mm</t>
  </si>
  <si>
    <t>1570338478</t>
  </si>
  <si>
    <t>schody u dveří:</t>
  </si>
  <si>
    <t>rampa:</t>
  </si>
  <si>
    <t>3,3*1,6</t>
  </si>
  <si>
    <t>8</t>
  </si>
  <si>
    <t>634911113</t>
  </si>
  <si>
    <t>Řezání dilatačních spár š 5 mm hl do 50 mm v čerstvé betonové mazanině</t>
  </si>
  <si>
    <t>-647886678</t>
  </si>
  <si>
    <t>(3,3*2+0,8*2)</t>
  </si>
  <si>
    <t>5,745</t>
  </si>
  <si>
    <t>9</t>
  </si>
  <si>
    <t>771591122</t>
  </si>
  <si>
    <t>Podlahy separační provazec do pružných spar průměru 6 mm</t>
  </si>
  <si>
    <t>16</t>
  </si>
  <si>
    <t>-65029121</t>
  </si>
  <si>
    <t>Ostatní konstrukce a práce, bourání</t>
  </si>
  <si>
    <t>10</t>
  </si>
  <si>
    <t>943111811</t>
  </si>
  <si>
    <t>Demontáž lešení prostorového trubkového lehkého bez podlah zatížení do 200 kg/m2 v do 10 m</t>
  </si>
  <si>
    <t>1720830059</t>
  </si>
  <si>
    <t>42,98*3,4</t>
  </si>
  <si>
    <t>11</t>
  </si>
  <si>
    <t>943311111</t>
  </si>
  <si>
    <t>Montáž lešení prostorového modulového lehkého bez podlah zatížení do 200 kg/m2 v do 10 m</t>
  </si>
  <si>
    <t>-44832392</t>
  </si>
  <si>
    <t>12</t>
  </si>
  <si>
    <t>943311211</t>
  </si>
  <si>
    <t>Příplatek k lešení prostorovému modulovému lehkému bez podlah v do 10 m za první a ZKD den použití</t>
  </si>
  <si>
    <t>370693991</t>
  </si>
  <si>
    <t>146,132*10</t>
  </si>
  <si>
    <t>13</t>
  </si>
  <si>
    <t>952901111</t>
  </si>
  <si>
    <t>Vyčištění budov bytové a občanské výstavby při výšce podlaží do 4 m</t>
  </si>
  <si>
    <t>1630600704</t>
  </si>
  <si>
    <t>14</t>
  </si>
  <si>
    <t>965045111</t>
  </si>
  <si>
    <t>Bourání potěrů cementových nebo pískocementových tl do 50 mm pl do 1 m2</t>
  </si>
  <si>
    <t>859753425</t>
  </si>
  <si>
    <t>předpokládá se 10% ploch určených k prohloubení o 15mm:</t>
  </si>
  <si>
    <t>42,98*0,1</t>
  </si>
  <si>
    <t>965046111</t>
  </si>
  <si>
    <t>Broušení stávajících betonových podlah úběr do 3 mm</t>
  </si>
  <si>
    <t>1815100242</t>
  </si>
  <si>
    <t>1.10:</t>
  </si>
  <si>
    <t>42,98</t>
  </si>
  <si>
    <t>965046119</t>
  </si>
  <si>
    <t>Příplatek k broušení stávajících betonových podlah za každý další 1 mm úběru</t>
  </si>
  <si>
    <t>1728275887</t>
  </si>
  <si>
    <t>2mm přídavek:</t>
  </si>
  <si>
    <t>42,98*2</t>
  </si>
  <si>
    <t>17</t>
  </si>
  <si>
    <t>985131111</t>
  </si>
  <si>
    <t>Očištění ploch stěn, rubu kleneb a podlah tlakovou vodou</t>
  </si>
  <si>
    <t>-1759086011</t>
  </si>
  <si>
    <t>podlah:</t>
  </si>
  <si>
    <t>stěny:</t>
  </si>
  <si>
    <t>82,941</t>
  </si>
  <si>
    <t>18</t>
  </si>
  <si>
    <t>985311311</t>
  </si>
  <si>
    <t>Reprofilace rubu kleneb a podlah cementovými sanačními maltami tl 10 mm</t>
  </si>
  <si>
    <t>1495232365</t>
  </si>
  <si>
    <t>19</t>
  </si>
  <si>
    <t>985323111</t>
  </si>
  <si>
    <t>Spojovací můstek betonu na cementové bázi tl 1 mm</t>
  </si>
  <si>
    <t>-1895979845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</si>
  <si>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</si>
  <si>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</si>
  <si>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</si>
  <si>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</si>
  <si>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</si>
  <si>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</si>
  <si>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-1497094073</t>
  </si>
  <si>
    <t>997013219</t>
  </si>
  <si>
    <t>Příplatek k vnitrostaveništní dopravě suti a vybouraných hmot za zvětšenou dopravu suti ZKD 10 m</t>
  </si>
  <si>
    <t>788747441</t>
  </si>
  <si>
    <t>0,511*5 "Přepočtené koeficientem množství</t>
  </si>
  <si>
    <t>22</t>
  </si>
  <si>
    <t>997013501</t>
  </si>
  <si>
    <t>Odvoz suti a vybouraných hmot na skládku nebo meziskládku do 1 km se složením</t>
  </si>
  <si>
    <t>-321015654</t>
  </si>
  <si>
    <t>23</t>
  </si>
  <si>
    <t>997013509</t>
  </si>
  <si>
    <t>Příplatek k odvozu suti a vybouraných hmot na skládku ZKD 1 km přes 1 km</t>
  </si>
  <si>
    <t>672478936</t>
  </si>
  <si>
    <t>0,511*9 "Přepočtené koeficientem množství</t>
  </si>
  <si>
    <t>24</t>
  </si>
  <si>
    <t>997013831</t>
  </si>
  <si>
    <t>Poplatek za uložení na skládce (skládkovné) stavebního odpadu směsného kód odpadu 170 904</t>
  </si>
  <si>
    <t>-254785027</t>
  </si>
  <si>
    <t>998</t>
  </si>
  <si>
    <t>Přesun hmot</t>
  </si>
  <si>
    <t>25</t>
  </si>
  <si>
    <t>998011001</t>
  </si>
  <si>
    <t>Přesun hmot pro budovy zděné v do 6 m</t>
  </si>
  <si>
    <t>1908900307</t>
  </si>
  <si>
    <t>PSV</t>
  </si>
  <si>
    <t>Práce a dodávky PSV</t>
  </si>
  <si>
    <t>735</t>
  </si>
  <si>
    <t>Ústřední vytápění - otopná tělesa</t>
  </si>
  <si>
    <t>26</t>
  </si>
  <si>
    <t>735151822</t>
  </si>
  <si>
    <t>Demontáž otopného tělesa panelového dvouřadého délka do 2820 mm</t>
  </si>
  <si>
    <t>kus</t>
  </si>
  <si>
    <t>-1370385094</t>
  </si>
  <si>
    <t>27</t>
  </si>
  <si>
    <t>735159230</t>
  </si>
  <si>
    <t>Montáž otopných těles panelových dvouřadých délky do 1980 mm</t>
  </si>
  <si>
    <t>1655554704</t>
  </si>
  <si>
    <t>776</t>
  </si>
  <si>
    <t>Podlahy povlakové</t>
  </si>
  <si>
    <t>28</t>
  </si>
  <si>
    <t>776301812</t>
  </si>
  <si>
    <t>Odstranění lepených podlahovin s podložkou ze schodišťových stupňů</t>
  </si>
  <si>
    <t>1533897197</t>
  </si>
  <si>
    <t>2*0,9</t>
  </si>
  <si>
    <t>29</t>
  </si>
  <si>
    <t>BOZP</t>
  </si>
  <si>
    <t>Bezp. označení schodišťového stupně páskou, nátěrem žluto-černý</t>
  </si>
  <si>
    <t>kpl</t>
  </si>
  <si>
    <t>356641930</t>
  </si>
  <si>
    <t>783</t>
  </si>
  <si>
    <t>Dokončovací práce - nátěry</t>
  </si>
  <si>
    <t>30</t>
  </si>
  <si>
    <t>783901453</t>
  </si>
  <si>
    <t>Vysátí betonových podlah před provedením nátěru</t>
  </si>
  <si>
    <t>-402591119</t>
  </si>
  <si>
    <t>0,9*(0,5+0,2)</t>
  </si>
  <si>
    <t>31</t>
  </si>
  <si>
    <t>783922251</t>
  </si>
  <si>
    <t>Tmelení prasklin betonového podkladu silikonovým tmelem</t>
  </si>
  <si>
    <t>-534679234</t>
  </si>
  <si>
    <t>32</t>
  </si>
  <si>
    <t>783933151</t>
  </si>
  <si>
    <t>Penetrační epoxidový nátěr hladkých betonových podlah</t>
  </si>
  <si>
    <t>-1001325678</t>
  </si>
  <si>
    <t>(7,7+5,745)*2*0,05</t>
  </si>
  <si>
    <t>33</t>
  </si>
  <si>
    <t>783947161</t>
  </si>
  <si>
    <t>Krycí dvojnásobný polyuretanový vodou ředitelný nátěr betonové podlahy protiskluz.</t>
  </si>
  <si>
    <t>-766461343</t>
  </si>
  <si>
    <t>784</t>
  </si>
  <si>
    <t>Dokončovací práce - malby a tapety</t>
  </si>
  <si>
    <t>34</t>
  </si>
  <si>
    <t>784121001</t>
  </si>
  <si>
    <t>Oškrabání malby v mísnostech výšky do 3,80 m</t>
  </si>
  <si>
    <t>-1207593875</t>
  </si>
  <si>
    <t>35</t>
  </si>
  <si>
    <t>784181101</t>
  </si>
  <si>
    <t>Základní akrylátová jednonásobná penetrace podkladu v místnostech výšky do 3,80m</t>
  </si>
  <si>
    <t>-1203376462</t>
  </si>
  <si>
    <t>strop:</t>
  </si>
  <si>
    <t>36</t>
  </si>
  <si>
    <t>784221101</t>
  </si>
  <si>
    <t>Dvojnásobné bílé malby ze směsí za sucha dobře otěruvzdorných v místnostech do 3,80 m</t>
  </si>
  <si>
    <t>1265658777</t>
  </si>
  <si>
    <t>VRN</t>
  </si>
  <si>
    <t>Vedlejší rozpočtové náklady</t>
  </si>
  <si>
    <t>VRN3</t>
  </si>
  <si>
    <t>Zařízení staveniště</t>
  </si>
  <si>
    <t>37</t>
  </si>
  <si>
    <t>030001000</t>
  </si>
  <si>
    <t>soubor</t>
  </si>
  <si>
    <t>1024</t>
  </si>
  <si>
    <t>-1947269816</t>
  </si>
  <si>
    <t>VRN7</t>
  </si>
  <si>
    <t>Provozní vlivy</t>
  </si>
  <si>
    <t>38</t>
  </si>
  <si>
    <t>070001000</t>
  </si>
  <si>
    <t>220716466</t>
  </si>
  <si>
    <t>2 - G2</t>
  </si>
  <si>
    <t xml:space="preserve">    741 - Elektroinstalace - silnoproud</t>
  </si>
  <si>
    <t>443718943</t>
  </si>
  <si>
    <t>-929995779</t>
  </si>
  <si>
    <t>(7,7+5,72)*2*3,37</t>
  </si>
  <si>
    <t>2023121069</t>
  </si>
  <si>
    <t>44,04*0,1*0,05</t>
  </si>
  <si>
    <t>631311131</t>
  </si>
  <si>
    <t>Doplnění dosavadních mazanin betonem prostým plochy do 1 m2 tloušťky přes 80 mm</t>
  </si>
  <si>
    <t>-276704521</t>
  </si>
  <si>
    <t>zabetonování vpusti v podlaze:</t>
  </si>
  <si>
    <t>0,3*0,3*0,5</t>
  </si>
  <si>
    <t>534746363</t>
  </si>
  <si>
    <t>-1538477721</t>
  </si>
  <si>
    <t>-1566963778</t>
  </si>
  <si>
    <t>3,3*1,35</t>
  </si>
  <si>
    <t>748235616</t>
  </si>
  <si>
    <t>-1894767811</t>
  </si>
  <si>
    <t>5,72</t>
  </si>
  <si>
    <t>-113371534</t>
  </si>
  <si>
    <t>495256761</t>
  </si>
  <si>
    <t>44,04*3,4</t>
  </si>
  <si>
    <t>473302707</t>
  </si>
  <si>
    <t>916280973</t>
  </si>
  <si>
    <t>149,736*10</t>
  </si>
  <si>
    <t>1097947533</t>
  </si>
  <si>
    <t>1115275743</t>
  </si>
  <si>
    <t>44,04*0,1</t>
  </si>
  <si>
    <t>1093877600</t>
  </si>
  <si>
    <t>1.11:</t>
  </si>
  <si>
    <t>44,04</t>
  </si>
  <si>
    <t>1669999395</t>
  </si>
  <si>
    <t>44,04*2</t>
  </si>
  <si>
    <t>1956236076</t>
  </si>
  <si>
    <t>82,773</t>
  </si>
  <si>
    <t>1296585867</t>
  </si>
  <si>
    <t>13885951</t>
  </si>
  <si>
    <t>700196846</t>
  </si>
  <si>
    <t>1067779958</t>
  </si>
  <si>
    <t>0,422*5 "Přepočtené koeficientem množství</t>
  </si>
  <si>
    <t>-1015803908</t>
  </si>
  <si>
    <t>1579692941</t>
  </si>
  <si>
    <t>0,422*9 "Přepočtené koeficientem množství</t>
  </si>
  <si>
    <t>1506995309</t>
  </si>
  <si>
    <t>829128815</t>
  </si>
  <si>
    <t>741</t>
  </si>
  <si>
    <t>Elektroinstalace - silnoproud</t>
  </si>
  <si>
    <t>EL</t>
  </si>
  <si>
    <t>Elektroinstalace - wallbox</t>
  </si>
  <si>
    <t>-1200573927</t>
  </si>
  <si>
    <t>-748746451</t>
  </si>
  <si>
    <t>-1682830104</t>
  </si>
  <si>
    <t>1580181527</t>
  </si>
  <si>
    <t>-1177941056</t>
  </si>
  <si>
    <t>(7,7+5,72)*2*0,05</t>
  </si>
  <si>
    <t>-1450368973</t>
  </si>
  <si>
    <t>972895770</t>
  </si>
  <si>
    <t>-497717223</t>
  </si>
  <si>
    <t>382167110</t>
  </si>
  <si>
    <t>-829784160</t>
  </si>
  <si>
    <t>-1638073678</t>
  </si>
  <si>
    <t>3 - G3</t>
  </si>
  <si>
    <t xml:space="preserve">    4 - Vodorovné konstrukce</t>
  </si>
  <si>
    <t>Vodorovné konstrukce</t>
  </si>
  <si>
    <t>434351141</t>
  </si>
  <si>
    <t>Zřízení bednění stupňů přímočarých schodišť</t>
  </si>
  <si>
    <t>640911969</t>
  </si>
  <si>
    <t>434351142</t>
  </si>
  <si>
    <t>Odstranění bednění stupňů přímočarých schodišť</t>
  </si>
  <si>
    <t>1403432785</t>
  </si>
  <si>
    <t>631311114</t>
  </si>
  <si>
    <t>Mazanina tl do 80 mm z betonu prostého bez zvýšených nároků na prostředí tř. C 16/20</t>
  </si>
  <si>
    <t>-1939527400</t>
  </si>
  <si>
    <t>dobetonování stupně:</t>
  </si>
  <si>
    <t>1,150*0,145*0,3</t>
  </si>
  <si>
    <t>-1652765725</t>
  </si>
  <si>
    <t>koeficient za složitost opravy x 2:</t>
  </si>
  <si>
    <t>95,34*2</t>
  </si>
  <si>
    <t>612311101</t>
  </si>
  <si>
    <t>Vápenná omítka hrubá jednovrstvá nezatřená vnitřních stěn nanášená ručně</t>
  </si>
  <si>
    <t>-329364420</t>
  </si>
  <si>
    <t>612311121</t>
  </si>
  <si>
    <t>Vápenná omítka hladká jednovrstvá vnitřních stěn nanášená ručně</t>
  </si>
  <si>
    <t>-1038098908</t>
  </si>
  <si>
    <t>1084675221</t>
  </si>
  <si>
    <t>(11,65+8,23)*2*3,48</t>
  </si>
  <si>
    <t>-2,87*3,22</t>
  </si>
  <si>
    <t>-1*1,6*2</t>
  </si>
  <si>
    <t>(2,87*2+3,22)*0,3</t>
  </si>
  <si>
    <t>(1,6*2+1)*2*0,3</t>
  </si>
  <si>
    <t>-681736499</t>
  </si>
  <si>
    <t>95,34*0,1*0,05</t>
  </si>
  <si>
    <t>Vyrovnávací cementový potěr tl do 50 mm ze suchých směsí provedený v ploše</t>
  </si>
  <si>
    <t>-1913979586</t>
  </si>
  <si>
    <t>-780815899</t>
  </si>
  <si>
    <t>-307246975</t>
  </si>
  <si>
    <t>3,3*1,4</t>
  </si>
  <si>
    <t>279012623</t>
  </si>
  <si>
    <t>(11,65+8,23)*2</t>
  </si>
  <si>
    <t>1583436919</t>
  </si>
  <si>
    <t>11,65+2*8,23</t>
  </si>
  <si>
    <t>915385305</t>
  </si>
  <si>
    <t>-962248535</t>
  </si>
  <si>
    <t>95,34*3,48</t>
  </si>
  <si>
    <t>-2028461812</t>
  </si>
  <si>
    <t>-1276465129</t>
  </si>
  <si>
    <t>331,783*10</t>
  </si>
  <si>
    <t>140698085</t>
  </si>
  <si>
    <t>-437183183</t>
  </si>
  <si>
    <t>95,34*0,1</t>
  </si>
  <si>
    <t>-1368502175</t>
  </si>
  <si>
    <t>1.12:</t>
  </si>
  <si>
    <t>95,34</t>
  </si>
  <si>
    <t>489186256</t>
  </si>
  <si>
    <t>978013191</t>
  </si>
  <si>
    <t>Otlučení (osekání) vnitřní vápenné nebo vápenocementové omítky stěn v rozsahu do 100 %</t>
  </si>
  <si>
    <t>-2091405696</t>
  </si>
  <si>
    <t>otlučení poškozené omítky v plném rozsahu do v.2m:</t>
  </si>
  <si>
    <t>3,45*2</t>
  </si>
  <si>
    <t>-615238174</t>
  </si>
  <si>
    <t>130,472</t>
  </si>
  <si>
    <t>-23019754</t>
  </si>
  <si>
    <t>289451503</t>
  </si>
  <si>
    <t>1018761474</t>
  </si>
  <si>
    <t>1606782281</t>
  </si>
  <si>
    <t>1,216*5 "Přepočtené koeficientem množství</t>
  </si>
  <si>
    <t>-534899465</t>
  </si>
  <si>
    <t>1525201610</t>
  </si>
  <si>
    <t>1,216*9 "Přepočtené koeficientem množství</t>
  </si>
  <si>
    <t>-2092447761</t>
  </si>
  <si>
    <t>-1932259156</t>
  </si>
  <si>
    <t>-1107446436</t>
  </si>
  <si>
    <t>783301303</t>
  </si>
  <si>
    <t>Bezoplachové odrezivění zámečnických konstrukcí</t>
  </si>
  <si>
    <t>-731513286</t>
  </si>
  <si>
    <t>nosníky u stropu(koef.pro plochu x1,5):</t>
  </si>
  <si>
    <t>(0,44*2+0,2+0,1*2)*1,5*8,23*2</t>
  </si>
  <si>
    <t>783301313</t>
  </si>
  <si>
    <t>Odmaštění zámečnických konstrukcí ředidlovým odmašťovačem</t>
  </si>
  <si>
    <t>-1587671492</t>
  </si>
  <si>
    <t>783301401</t>
  </si>
  <si>
    <t>Ometení zámečnických konstrukcí</t>
  </si>
  <si>
    <t>-365528063</t>
  </si>
  <si>
    <t>783344201</t>
  </si>
  <si>
    <t>Základní antikorozní jednonásobný polyuretanový nátěr zámečnických konstrukcí</t>
  </si>
  <si>
    <t>8337080</t>
  </si>
  <si>
    <t>783347101</t>
  </si>
  <si>
    <t>Krycí jednonásobný polyuretanový nátěr zámečnických konstrukcí</t>
  </si>
  <si>
    <t>-1551072077</t>
  </si>
  <si>
    <t>665855491</t>
  </si>
  <si>
    <t>39</t>
  </si>
  <si>
    <t>1203527221</t>
  </si>
  <si>
    <t>-470715660</t>
  </si>
  <si>
    <t>(11,65+8,23)*2*0,05</t>
  </si>
  <si>
    <t>41</t>
  </si>
  <si>
    <t>1855185765</t>
  </si>
  <si>
    <t>42</t>
  </si>
  <si>
    <t>-317908454</t>
  </si>
  <si>
    <t>43</t>
  </si>
  <si>
    <t>-130865357</t>
  </si>
  <si>
    <t>44</t>
  </si>
  <si>
    <t>-363677653</t>
  </si>
  <si>
    <t>45</t>
  </si>
  <si>
    <t>1672640668</t>
  </si>
  <si>
    <t>46</t>
  </si>
  <si>
    <t>-301918794</t>
  </si>
  <si>
    <t>4 - G4</t>
  </si>
  <si>
    <t xml:space="preserve">    733 - Ústřední vytápění - rozvodné potrubí</t>
  </si>
  <si>
    <t xml:space="preserve">    751 - Vzduchotechnika</t>
  </si>
  <si>
    <t>1129675916</t>
  </si>
  <si>
    <t>-528242567</t>
  </si>
  <si>
    <t>(12,72+7,03)*2*3,465</t>
  </si>
  <si>
    <t>-2,99*3,565</t>
  </si>
  <si>
    <t>-1,2*1,15*2</t>
  </si>
  <si>
    <t>-1,83*1,2*2</t>
  </si>
  <si>
    <t>-2,6*1,2</t>
  </si>
  <si>
    <t>(2,99*2+3,565)*0,3</t>
  </si>
  <si>
    <t>(1,2*2*5+1,2*2+1,84*2+2,6)*2*0,3</t>
  </si>
  <si>
    <t>1170794046</t>
  </si>
  <si>
    <t>88,08*0,1*0,05</t>
  </si>
  <si>
    <t>52</t>
  </si>
  <si>
    <t>-1080652693</t>
  </si>
  <si>
    <t>-1994877892</t>
  </si>
  <si>
    <t>632576443</t>
  </si>
  <si>
    <t>3,6*0,8</t>
  </si>
  <si>
    <t>-1566985160</t>
  </si>
  <si>
    <t>(12,72+7,03)*2</t>
  </si>
  <si>
    <t>1178123141</t>
  </si>
  <si>
    <t>(3,6*2+0,8*2)</t>
  </si>
  <si>
    <t>12,72+2*7,03</t>
  </si>
  <si>
    <t>-1301105368</t>
  </si>
  <si>
    <t>420014714</t>
  </si>
  <si>
    <t>88,87*3,465</t>
  </si>
  <si>
    <t>-1910164292</t>
  </si>
  <si>
    <t>1791676627</t>
  </si>
  <si>
    <t>307,935*10</t>
  </si>
  <si>
    <t>962937011</t>
  </si>
  <si>
    <t>363224389</t>
  </si>
  <si>
    <t>88,87*0,1</t>
  </si>
  <si>
    <t>1317107136</t>
  </si>
  <si>
    <t>1.13:</t>
  </si>
  <si>
    <t>88,87</t>
  </si>
  <si>
    <t>1223801512</t>
  </si>
  <si>
    <t>88,87*2</t>
  </si>
  <si>
    <t>590885320</t>
  </si>
  <si>
    <t>127,609</t>
  </si>
  <si>
    <t>-397046474</t>
  </si>
  <si>
    <t>-760520028</t>
  </si>
  <si>
    <t>712660634</t>
  </si>
  <si>
    <t>-907428737</t>
  </si>
  <si>
    <t>0,885*5 "Přepočtené koeficientem množství</t>
  </si>
  <si>
    <t>45584847</t>
  </si>
  <si>
    <t>-2028688366</t>
  </si>
  <si>
    <t>0,885*9 "Přepočtené koeficientem množství</t>
  </si>
  <si>
    <t>971159917</t>
  </si>
  <si>
    <t>-1031270025</t>
  </si>
  <si>
    <t>733</t>
  </si>
  <si>
    <t>Ústřední vytápění - rozvodné potrubí</t>
  </si>
  <si>
    <t>47</t>
  </si>
  <si>
    <t>733110806</t>
  </si>
  <si>
    <t>Demontáž potrubí ocelového závitového do DN 32</t>
  </si>
  <si>
    <t>-1212735182</t>
  </si>
  <si>
    <t>48</t>
  </si>
  <si>
    <t>733190107</t>
  </si>
  <si>
    <t>Zkouška těsnosti potrubí ocelové závitové do DN 40</t>
  </si>
  <si>
    <t>-1606211963</t>
  </si>
  <si>
    <t>733191904</t>
  </si>
  <si>
    <t>Montáž potrubí ocelového závitového běžného nebo zesíleného při opravě DN 20</t>
  </si>
  <si>
    <t>-540483214</t>
  </si>
  <si>
    <t>M</t>
  </si>
  <si>
    <t>14031011</t>
  </si>
  <si>
    <t>trubka ocelová podélně svařovaná hladká jakost 11 343 18x1,5mm</t>
  </si>
  <si>
    <t>-626258607</t>
  </si>
  <si>
    <t>751</t>
  </si>
  <si>
    <t>Vzduchotechnika</t>
  </si>
  <si>
    <t>751398022</t>
  </si>
  <si>
    <t>Mtž větrací mřížky stěnové do 0,100 m2</t>
  </si>
  <si>
    <t>-1901982828</t>
  </si>
  <si>
    <t>MŘÍŽKA</t>
  </si>
  <si>
    <t>Ventilační mřížka plastová 200x200 bílá</t>
  </si>
  <si>
    <t>hod</t>
  </si>
  <si>
    <t>1567362697</t>
  </si>
  <si>
    <t>751510870</t>
  </si>
  <si>
    <t>Demontáž vzduchotechnického potrubí plechového kruhového spirálně vinutého do suti D do 200 mm</t>
  </si>
  <si>
    <t>353626255</t>
  </si>
  <si>
    <t>vyčištění otvoru VZT ve zdi před osazením mřížky</t>
  </si>
  <si>
    <t>1303931465</t>
  </si>
  <si>
    <t>79402155</t>
  </si>
  <si>
    <t>(0,275*2+0,2+0,1*2)*1,5*7,03*10</t>
  </si>
  <si>
    <t>-523158193</t>
  </si>
  <si>
    <t>1627577391</t>
  </si>
  <si>
    <t>2027296402</t>
  </si>
  <si>
    <t>-1794975384</t>
  </si>
  <si>
    <t>49</t>
  </si>
  <si>
    <t>783601713</t>
  </si>
  <si>
    <t>Odmaštění vodou ředitelným odmašťovačem potrubí DN do 50 mm</t>
  </si>
  <si>
    <t>2114027890</t>
  </si>
  <si>
    <t>50</t>
  </si>
  <si>
    <t>783614551</t>
  </si>
  <si>
    <t>Základní jednonásobný syntetický nátěr potrubí DN do 50 mm</t>
  </si>
  <si>
    <t>-1945183335</t>
  </si>
  <si>
    <t>51</t>
  </si>
  <si>
    <t>783617601</t>
  </si>
  <si>
    <t>Krycí jednonásobný syntetický nátěr potrubí DN do 50 mm</t>
  </si>
  <si>
    <t>1948181506</t>
  </si>
  <si>
    <t>1159626024</t>
  </si>
  <si>
    <t>-736423956</t>
  </si>
  <si>
    <t>1840592219</t>
  </si>
  <si>
    <t>(12,72+7,03)*2*0,05</t>
  </si>
  <si>
    <t>-1246736539</t>
  </si>
  <si>
    <t>-1279241184</t>
  </si>
  <si>
    <t>-1518520998</t>
  </si>
  <si>
    <t>-2127318123</t>
  </si>
  <si>
    <t>-1448772841</t>
  </si>
  <si>
    <t>135689530</t>
  </si>
  <si>
    <t>DV - Bourání otvorů a výměna dveří</t>
  </si>
  <si>
    <t xml:space="preserve">    3 - Svislé a kompletní konstrukce</t>
  </si>
  <si>
    <t xml:space="preserve">    764 - Konstrukce klempířské</t>
  </si>
  <si>
    <t xml:space="preserve">    766 - Konstrukce truhlářské</t>
  </si>
  <si>
    <t xml:space="preserve">    767 - Konstrukce zámečnické</t>
  </si>
  <si>
    <t>Svislé a kompletní konstrukce</t>
  </si>
  <si>
    <t>01</t>
  </si>
  <si>
    <t xml:space="preserve">Příplatek za provlečení trámů zdivem vč. jejich  podepření</t>
  </si>
  <si>
    <t>255527356</t>
  </si>
  <si>
    <t>310237241</t>
  </si>
  <si>
    <t>Zazdívka otvorů pl do 0,25 m2 ve zdivu nadzákladovém cihlami pálenými tl do 300 mm</t>
  </si>
  <si>
    <t>1355842142</t>
  </si>
  <si>
    <t>díry po pomocných trámech:</t>
  </si>
  <si>
    <t>310237261</t>
  </si>
  <si>
    <t>Zazdívka otvorů pl do 0,25 m2 ve zdivu nadzákladovém cihlami pálenými tl do 600 mm</t>
  </si>
  <si>
    <t>-1363386757</t>
  </si>
  <si>
    <t>po pomocných trámech:</t>
  </si>
  <si>
    <t>310237271</t>
  </si>
  <si>
    <t>Zazdívka otvorů pl do 0,25 m2 ve zdivu nadzákladovém cihlami pálenými tl do 750 mm</t>
  </si>
  <si>
    <t>-968221585</t>
  </si>
  <si>
    <t>311351121</t>
  </si>
  <si>
    <t>Zřízení oboustranného bednění nosných nadzákladových zdí</t>
  </si>
  <si>
    <t>1920257561</t>
  </si>
  <si>
    <t>bednění pro vyrovnání zdiva pro uložení překladů:</t>
  </si>
  <si>
    <t>(0,5+0,3+0,5)*0,2*2</t>
  </si>
  <si>
    <t>(0,5+0,6+0,5)*0,2*2*2</t>
  </si>
  <si>
    <t>311351122</t>
  </si>
  <si>
    <t>Odstranění oboustranného bednění nosných nadzákladových zdí</t>
  </si>
  <si>
    <t>-1419081115</t>
  </si>
  <si>
    <t>317168053</t>
  </si>
  <si>
    <t>Překlad keramický vysoký v 238 mm dl 1500 mm</t>
  </si>
  <si>
    <t>-635789236</t>
  </si>
  <si>
    <t>4+5+10</t>
  </si>
  <si>
    <t>319201321</t>
  </si>
  <si>
    <t>Vyrovnání nerovného povrchu zdiva tl do 30 mm maltou</t>
  </si>
  <si>
    <t>-1469123347</t>
  </si>
  <si>
    <t>zaomítání zdiva kolem nových otvorů vč. překladů:</t>
  </si>
  <si>
    <t>v š.0,5m po obvodu otvoru oboustranně+plocha průchodu:</t>
  </si>
  <si>
    <t>(2,2*2+1,15)*(0,5+0,3+0,5)</t>
  </si>
  <si>
    <t>1,5*0,3*2*3</t>
  </si>
  <si>
    <t>(2,2*2+1,15)*(0,5+0,6+0,5)</t>
  </si>
  <si>
    <t>319202321</t>
  </si>
  <si>
    <t>Vyrovnání nerovného povrchu zdiva tl do 80 mm přizděním</t>
  </si>
  <si>
    <t>-1901176290</t>
  </si>
  <si>
    <t>podezdění ploch pro uložení překladu v ubouraném zdivu:</t>
  </si>
  <si>
    <t>0,3*0,3*2</t>
  </si>
  <si>
    <t>0,3*0,6*2*2</t>
  </si>
  <si>
    <t>411351103</t>
  </si>
  <si>
    <t>Zřízení bednění stropů</t>
  </si>
  <si>
    <t>783777266</t>
  </si>
  <si>
    <t>5*1,5*2*3</t>
  </si>
  <si>
    <t>411351104</t>
  </si>
  <si>
    <t>Odstranění bednění stropů</t>
  </si>
  <si>
    <t>1233846214</t>
  </si>
  <si>
    <t>411354313</t>
  </si>
  <si>
    <t>Zřízení podpěrné konstrukce stropů výšky do 4 m tl do 25 cm</t>
  </si>
  <si>
    <t>462608661</t>
  </si>
  <si>
    <t>411354314</t>
  </si>
  <si>
    <t>Odstranění podpěrné konstrukce stropů výšky do 4 m tl do 25 cm</t>
  </si>
  <si>
    <t>-204972800</t>
  </si>
  <si>
    <t>642944121</t>
  </si>
  <si>
    <t>Osazování ocelových zárubní dodatečné pl do 2,5 m2</t>
  </si>
  <si>
    <t>-996181379</t>
  </si>
  <si>
    <t>55331352</t>
  </si>
  <si>
    <t>zárubeň ocelová pro běžné zdění a pórobeton 100 levá/pravá 900</t>
  </si>
  <si>
    <t>1802562368</t>
  </si>
  <si>
    <t>55331404</t>
  </si>
  <si>
    <t>zárubeň ocelová pro běžné zdění a pórobeton s drážkou 100 levá/pravá 900</t>
  </si>
  <si>
    <t>-2052765864</t>
  </si>
  <si>
    <t>1736669754</t>
  </si>
  <si>
    <t>20 m2/otvor:</t>
  </si>
  <si>
    <t>4*20</t>
  </si>
  <si>
    <t>953312125</t>
  </si>
  <si>
    <t>Vložky do svislých dilatačních spár z extrudovaných polystyrénových desek tl 50 mm</t>
  </si>
  <si>
    <t>1935318294</t>
  </si>
  <si>
    <t>(2+2+1,6)*0,3</t>
  </si>
  <si>
    <t>971033341</t>
  </si>
  <si>
    <t>Vybourání otvorů ve zdivu cihelném pl do 0,09 m2 na MVC nebo MV tl do 300 mm</t>
  </si>
  <si>
    <t>1051172588</t>
  </si>
  <si>
    <t>968072455</t>
  </si>
  <si>
    <t>Vybourání kovových dveřních zárubní pl do 2 m2</t>
  </si>
  <si>
    <t>-761279029</t>
  </si>
  <si>
    <t>0,8*2</t>
  </si>
  <si>
    <t>971033361</t>
  </si>
  <si>
    <t>Vybourání otvorů ve zdivu cihelném pl do 0,09 m2 na MVC nebo MV tl do 600 mm</t>
  </si>
  <si>
    <t>-432208503</t>
  </si>
  <si>
    <t>971033371</t>
  </si>
  <si>
    <t>Vybourání otvorů ve zdivu cihelném pl do 0,09 m2 na MVC nebo MV tl do 750 mm</t>
  </si>
  <si>
    <t>1400804035</t>
  </si>
  <si>
    <t>971033641</t>
  </si>
  <si>
    <t>Vybourání otvorů ve zdivu cihelném pl do 4 m2 na MVC nebo MV tl do 300 mm</t>
  </si>
  <si>
    <t>-911711221</t>
  </si>
  <si>
    <t>1,15*2,02*0,3</t>
  </si>
  <si>
    <t>971033651</t>
  </si>
  <si>
    <t>Vybourání otvorů ve zdivu cihelném pl do 4 m2 na MVC nebo MV tl do 600 mm</t>
  </si>
  <si>
    <t>-281218148</t>
  </si>
  <si>
    <t>1,15*2,02*0,37</t>
  </si>
  <si>
    <t>971033681</t>
  </si>
  <si>
    <t>Vybourání otvorů ve zdivu cihelném pl do 4 m2 na MVC nebo MV tl do 900 mm</t>
  </si>
  <si>
    <t>-569456431</t>
  </si>
  <si>
    <t>1,15*2,02*0,74</t>
  </si>
  <si>
    <t>974031167</t>
  </si>
  <si>
    <t>Vysekání rýh ve zdivu cihelném hl do 150 mm š do 300 mm</t>
  </si>
  <si>
    <t>-392297236</t>
  </si>
  <si>
    <t>kapsa pro vložení překladů:</t>
  </si>
  <si>
    <t>1,5*2</t>
  </si>
  <si>
    <t>ve zdech tl. 370mm:</t>
  </si>
  <si>
    <t>1,5*2*2</t>
  </si>
  <si>
    <t>974031169</t>
  </si>
  <si>
    <t>Příplatek k vysekání rýh ve zdivu cihelném hl do 150 mm ZKD 100 mm š rýhy</t>
  </si>
  <si>
    <t>-34844313</t>
  </si>
  <si>
    <t>hlubší rýny ve zdech tl. 370mm:</t>
  </si>
  <si>
    <t>-1308489340</t>
  </si>
  <si>
    <t>1403011362</t>
  </si>
  <si>
    <t>7,565*5 "Přepočtené koeficientem množství</t>
  </si>
  <si>
    <t>-1088599694</t>
  </si>
  <si>
    <t>478055404</t>
  </si>
  <si>
    <t>7,565*9 "Přepočtené koeficientem množství</t>
  </si>
  <si>
    <t>1882854835</t>
  </si>
  <si>
    <t>2016655941</t>
  </si>
  <si>
    <t>764</t>
  </si>
  <si>
    <t>Konstrukce klempířské</t>
  </si>
  <si>
    <t>764011624</t>
  </si>
  <si>
    <t>Dilatační připojovací lišta z Pz s povrchovou úpravou včetně tmelení rš 200 mm</t>
  </si>
  <si>
    <t>-1914074088</t>
  </si>
  <si>
    <t>766</t>
  </si>
  <si>
    <t>Konstrukce truhlářské</t>
  </si>
  <si>
    <t>766660717</t>
  </si>
  <si>
    <t>Montáž dveřních křídel samozavírače na ocelovou zárubeň</t>
  </si>
  <si>
    <t>-2011947088</t>
  </si>
  <si>
    <t>54917265</t>
  </si>
  <si>
    <t>samozavírač dveří hydraulický</t>
  </si>
  <si>
    <t>-1953454766</t>
  </si>
  <si>
    <t>766691914</t>
  </si>
  <si>
    <t>Vyvěšení nebo zavěšení dřevěných křídel dveří pl do 2 m2</t>
  </si>
  <si>
    <t>528019883</t>
  </si>
  <si>
    <t>767</t>
  </si>
  <si>
    <t>Konstrukce zámečnické</t>
  </si>
  <si>
    <t>776421312</t>
  </si>
  <si>
    <t>Montáž přechodových šroubovaných lišt</t>
  </si>
  <si>
    <t>1244220852</t>
  </si>
  <si>
    <t>začištění dilatace/přechodu v místě dveří:</t>
  </si>
  <si>
    <t>0,9</t>
  </si>
  <si>
    <t>55343120</t>
  </si>
  <si>
    <t>přechodový plech přišroubovaný 100mm</t>
  </si>
  <si>
    <t>1366694549</t>
  </si>
  <si>
    <t>0,980392156862745*1,02 "Přepočtené koeficientem množství</t>
  </si>
  <si>
    <t>767640311</t>
  </si>
  <si>
    <t>Montáž dveří ocelových vnitřních jednokřídlových</t>
  </si>
  <si>
    <t>-1031995056</t>
  </si>
  <si>
    <t>55341323</t>
  </si>
  <si>
    <t>dveře jednokřídlé ocelové plné vč. nátěru 900x1970mm</t>
  </si>
  <si>
    <t>-565588042</t>
  </si>
  <si>
    <t>55341182</t>
  </si>
  <si>
    <t>dveře jednokřídlé ocelové protipožární EW 30 D1 do speciální zárubně 800x1970mm vč. nátěru</t>
  </si>
  <si>
    <t>608040428</t>
  </si>
  <si>
    <t>55341183</t>
  </si>
  <si>
    <t>dveře jednokřídlé ocelové protipožární EW 30 D1 do speciální zárubně 900x1970mm vč. nátěru</t>
  </si>
  <si>
    <t>-311449498</t>
  </si>
  <si>
    <t>998767101</t>
  </si>
  <si>
    <t>Přesun hmot tonážní pro zámečnické konstrukce v objektech v do 6 m</t>
  </si>
  <si>
    <t>-1774161679</t>
  </si>
  <si>
    <t>783301311</t>
  </si>
  <si>
    <t>Odmaštění zámečnických konstrukcí vodou ředitelným odmašťovačem</t>
  </si>
  <si>
    <t>-1935644055</t>
  </si>
  <si>
    <t>nátěr zárubní, koef. pro složitost 1,5:</t>
  </si>
  <si>
    <t>(2*2+1)*0,5*4*1,5</t>
  </si>
  <si>
    <t>783314101</t>
  </si>
  <si>
    <t>Základní jednonásobný syntetický nátěr zámečnických konstrukcí</t>
  </si>
  <si>
    <t>1324474787</t>
  </si>
  <si>
    <t>783317101</t>
  </si>
  <si>
    <t>Krycí jednonásobný syntetický standardní nátěr zámečnických konstrukcí</t>
  </si>
  <si>
    <t>-392600073</t>
  </si>
  <si>
    <t>195881483</t>
  </si>
  <si>
    <t>491173865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</si>
</sst>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P2003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práce objektu autodopravy Moravská 93A, Ostrava-Hrabůvka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SMO, městský obvod Ostrava-Jih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Vladimír Slonka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G1'!J30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'1 - G1'!P129</f>
        <v>0</v>
      </c>
      <c r="AV95" s="128">
        <f>'1 - G1'!J33</f>
        <v>0</v>
      </c>
      <c r="AW95" s="128">
        <f>'1 - G1'!J34</f>
        <v>0</v>
      </c>
      <c r="AX95" s="128">
        <f>'1 - G1'!J35</f>
        <v>0</v>
      </c>
      <c r="AY95" s="128">
        <f>'1 - G1'!J36</f>
        <v>0</v>
      </c>
      <c r="AZ95" s="128">
        <f>'1 - G1'!F33</f>
        <v>0</v>
      </c>
      <c r="BA95" s="128">
        <f>'1 - G1'!F34</f>
        <v>0</v>
      </c>
      <c r="BB95" s="128">
        <f>'1 - G1'!F35</f>
        <v>0</v>
      </c>
      <c r="BC95" s="128">
        <f>'1 - G1'!F36</f>
        <v>0</v>
      </c>
      <c r="BD95" s="130">
        <f>'1 - G1'!F37</f>
        <v>0</v>
      </c>
      <c r="BE95" s="7"/>
      <c r="BT95" s="131" t="s">
        <v>82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81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G2'!J30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'2 - G2'!P129</f>
        <v>0</v>
      </c>
      <c r="AV96" s="128">
        <f>'2 - G2'!J33</f>
        <v>0</v>
      </c>
      <c r="AW96" s="128">
        <f>'2 - G2'!J34</f>
        <v>0</v>
      </c>
      <c r="AX96" s="128">
        <f>'2 - G2'!J35</f>
        <v>0</v>
      </c>
      <c r="AY96" s="128">
        <f>'2 - G2'!J36</f>
        <v>0</v>
      </c>
      <c r="AZ96" s="128">
        <f>'2 - G2'!F33</f>
        <v>0</v>
      </c>
      <c r="BA96" s="128">
        <f>'2 - G2'!F34</f>
        <v>0</v>
      </c>
      <c r="BB96" s="128">
        <f>'2 - G2'!F35</f>
        <v>0</v>
      </c>
      <c r="BC96" s="128">
        <f>'2 - G2'!F36</f>
        <v>0</v>
      </c>
      <c r="BD96" s="130">
        <f>'2 - G2'!F37</f>
        <v>0</v>
      </c>
      <c r="BE96" s="7"/>
      <c r="BT96" s="131" t="s">
        <v>82</v>
      </c>
      <c r="BV96" s="131" t="s">
        <v>79</v>
      </c>
      <c r="BW96" s="131" t="s">
        <v>88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81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'3 - G3'!J30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'3 - G3'!P129</f>
        <v>0</v>
      </c>
      <c r="AV97" s="128">
        <f>'3 - G3'!J33</f>
        <v>0</v>
      </c>
      <c r="AW97" s="128">
        <f>'3 - G3'!J34</f>
        <v>0</v>
      </c>
      <c r="AX97" s="128">
        <f>'3 - G3'!J35</f>
        <v>0</v>
      </c>
      <c r="AY97" s="128">
        <f>'3 - G3'!J36</f>
        <v>0</v>
      </c>
      <c r="AZ97" s="128">
        <f>'3 - G3'!F33</f>
        <v>0</v>
      </c>
      <c r="BA97" s="128">
        <f>'3 - G3'!F34</f>
        <v>0</v>
      </c>
      <c r="BB97" s="128">
        <f>'3 - G3'!F35</f>
        <v>0</v>
      </c>
      <c r="BC97" s="128">
        <f>'3 - G3'!F36</f>
        <v>0</v>
      </c>
      <c r="BD97" s="130">
        <f>'3 - G3'!F37</f>
        <v>0</v>
      </c>
      <c r="BE97" s="7"/>
      <c r="BT97" s="131" t="s">
        <v>82</v>
      </c>
      <c r="BV97" s="131" t="s">
        <v>79</v>
      </c>
      <c r="BW97" s="131" t="s">
        <v>91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81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'4 - G4'!J30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'4 - G4'!P129</f>
        <v>0</v>
      </c>
      <c r="AV98" s="128">
        <f>'4 - G4'!J33</f>
        <v>0</v>
      </c>
      <c r="AW98" s="128">
        <f>'4 - G4'!J34</f>
        <v>0</v>
      </c>
      <c r="AX98" s="128">
        <f>'4 - G4'!J35</f>
        <v>0</v>
      </c>
      <c r="AY98" s="128">
        <f>'4 - G4'!J36</f>
        <v>0</v>
      </c>
      <c r="AZ98" s="128">
        <f>'4 - G4'!F33</f>
        <v>0</v>
      </c>
      <c r="BA98" s="128">
        <f>'4 - G4'!F34</f>
        <v>0</v>
      </c>
      <c r="BB98" s="128">
        <f>'4 - G4'!F35</f>
        <v>0</v>
      </c>
      <c r="BC98" s="128">
        <f>'4 - G4'!F36</f>
        <v>0</v>
      </c>
      <c r="BD98" s="130">
        <f>'4 - G4'!F37</f>
        <v>0</v>
      </c>
      <c r="BE98" s="7"/>
      <c r="BT98" s="131" t="s">
        <v>82</v>
      </c>
      <c r="BV98" s="131" t="s">
        <v>79</v>
      </c>
      <c r="BW98" s="131" t="s">
        <v>94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81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'DV - Bourání otvorů a vým...'!J30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32">
        <v>0</v>
      </c>
      <c r="AT99" s="133">
        <f>ROUND(SUM(AV99:AW99),2)</f>
        <v>0</v>
      </c>
      <c r="AU99" s="134">
        <f>'DV - Bourání otvorů a vým...'!P131</f>
        <v>0</v>
      </c>
      <c r="AV99" s="133">
        <f>'DV - Bourání otvorů a vým...'!J33</f>
        <v>0</v>
      </c>
      <c r="AW99" s="133">
        <f>'DV - Bourání otvorů a vým...'!J34</f>
        <v>0</v>
      </c>
      <c r="AX99" s="133">
        <f>'DV - Bourání otvorů a vým...'!J35</f>
        <v>0</v>
      </c>
      <c r="AY99" s="133">
        <f>'DV - Bourání otvorů a vým...'!J36</f>
        <v>0</v>
      </c>
      <c r="AZ99" s="133">
        <f>'DV - Bourání otvorů a vým...'!F33</f>
        <v>0</v>
      </c>
      <c r="BA99" s="133">
        <f>'DV - Bourání otvorů a vým...'!F34</f>
        <v>0</v>
      </c>
      <c r="BB99" s="133">
        <f>'DV - Bourání otvorů a vým...'!F35</f>
        <v>0</v>
      </c>
      <c r="BC99" s="133">
        <f>'DV - Bourání otvorů a vým...'!F36</f>
        <v>0</v>
      </c>
      <c r="BD99" s="135">
        <f>'DV - Bourání otvorů a vým...'!F37</f>
        <v>0</v>
      </c>
      <c r="BE99" s="7"/>
      <c r="BT99" s="131" t="s">
        <v>82</v>
      </c>
      <c r="BV99" s="131" t="s">
        <v>79</v>
      </c>
      <c r="BW99" s="131" t="s">
        <v>97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cuCLzSFM3mnGw3n/6IkxotF9JdfuuEQpGQH7pOcy/VSajCfCGjwwYuGwnyBYzjiI4cm0hNysPgTrmHEY0J+YUg==" hashValue="K7x0w8+X/HryW6w88zVU1SKHF8JW9eEoOxh/vxcqJejsbDwF0AGUhZYXImnejgwA3zI1f6lcfnif4RxV05gCB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G1'!C2" display="/"/>
    <hyperlink ref="A96" location="'2 - G2'!C2" display="/"/>
    <hyperlink ref="A97" location="'3 - G3'!C2" display="/"/>
    <hyperlink ref="A98" location="'4 - G4'!C2" display="/"/>
    <hyperlink ref="A99" location="'DV - Bourání otvorů a vý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Stavební práce objektu autodopravy Moravská 93A, Ostrava-Hrabůvka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32</v>
      </c>
      <c r="F21" s="38"/>
      <c r="G21" s="38"/>
      <c r="H21" s="38"/>
      <c r="I21" s="147" t="s">
        <v>27</v>
      </c>
      <c r="J21" s="146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21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ROUND((SUM(BE129:BE235)),  2)</f>
        <v>0</v>
      </c>
      <c r="G33" s="38"/>
      <c r="H33" s="38"/>
      <c r="I33" s="162">
        <v>0.20999999999999999</v>
      </c>
      <c r="J33" s="161">
        <f>ROUND(((SUM(BE129:BE235))*I33),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ROUND((SUM(BF129:BF235)),  2)</f>
        <v>0</v>
      </c>
      <c r="G34" s="38"/>
      <c r="H34" s="38"/>
      <c r="I34" s="162">
        <v>0.14999999999999999</v>
      </c>
      <c r="J34" s="161">
        <f>ROUND(((SUM(BF129:BF235))*I34),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ROUND((SUM(BG129:BG235)),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ROUND((SUM(BH129:BH235)),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ROUND((SUM(BI129:BI235)),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Stavební práce objektu autodopravy Moravská 93A, Ostrava-Hrabůvka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G1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26. 3. 2020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SMO, městský obvod Ostrava-Jih</v>
      </c>
      <c r="G91" s="40"/>
      <c r="H91" s="40"/>
      <c r="I91" s="147" t="s">
        <v>30</v>
      </c>
      <c r="J91" s="36" t="str">
        <f>E21</f>
        <v>Ing. Vladimír Slonka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102</v>
      </c>
      <c r="D94" s="189"/>
      <c r="E94" s="189"/>
      <c r="F94" s="189"/>
      <c r="G94" s="189"/>
      <c r="H94" s="189"/>
      <c r="I94" s="190"/>
      <c r="J94" s="191" t="s">
        <v>103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104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107</v>
      </c>
      <c r="E98" s="203"/>
      <c r="F98" s="203"/>
      <c r="G98" s="203"/>
      <c r="H98" s="203"/>
      <c r="I98" s="204"/>
      <c r="J98" s="205">
        <f>J131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108</v>
      </c>
      <c r="E99" s="203"/>
      <c r="F99" s="203"/>
      <c r="G99" s="203"/>
      <c r="H99" s="203"/>
      <c r="I99" s="204"/>
      <c r="J99" s="205">
        <f>J159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109</v>
      </c>
      <c r="E100" s="203"/>
      <c r="F100" s="203"/>
      <c r="G100" s="203"/>
      <c r="H100" s="203"/>
      <c r="I100" s="204"/>
      <c r="J100" s="205">
        <f>J192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110</v>
      </c>
      <c r="E101" s="203"/>
      <c r="F101" s="203"/>
      <c r="G101" s="203"/>
      <c r="H101" s="203"/>
      <c r="I101" s="204"/>
      <c r="J101" s="205">
        <f>J200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111</v>
      </c>
      <c r="E102" s="196"/>
      <c r="F102" s="196"/>
      <c r="G102" s="196"/>
      <c r="H102" s="196"/>
      <c r="I102" s="197"/>
      <c r="J102" s="198">
        <f>J202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0"/>
      <c r="C103" s="201"/>
      <c r="D103" s="202" t="s">
        <v>112</v>
      </c>
      <c r="E103" s="203"/>
      <c r="F103" s="203"/>
      <c r="G103" s="203"/>
      <c r="H103" s="203"/>
      <c r="I103" s="204"/>
      <c r="J103" s="205">
        <f>J203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113</v>
      </c>
      <c r="E104" s="203"/>
      <c r="F104" s="203"/>
      <c r="G104" s="203"/>
      <c r="H104" s="203"/>
      <c r="I104" s="204"/>
      <c r="J104" s="205">
        <f>J206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114</v>
      </c>
      <c r="E105" s="203"/>
      <c r="F105" s="203"/>
      <c r="G105" s="203"/>
      <c r="H105" s="203"/>
      <c r="I105" s="204"/>
      <c r="J105" s="205">
        <f>J210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115</v>
      </c>
      <c r="E106" s="203"/>
      <c r="F106" s="203"/>
      <c r="G106" s="203"/>
      <c r="H106" s="203"/>
      <c r="I106" s="204"/>
      <c r="J106" s="205">
        <f>J222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116</v>
      </c>
      <c r="E107" s="196"/>
      <c r="F107" s="196"/>
      <c r="G107" s="196"/>
      <c r="H107" s="196"/>
      <c r="I107" s="197"/>
      <c r="J107" s="198">
        <f>J231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117</v>
      </c>
      <c r="E108" s="203"/>
      <c r="F108" s="203"/>
      <c r="G108" s="203"/>
      <c r="H108" s="203"/>
      <c r="I108" s="204"/>
      <c r="J108" s="205">
        <f>J232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118</v>
      </c>
      <c r="E109" s="203"/>
      <c r="F109" s="203"/>
      <c r="G109" s="203"/>
      <c r="H109" s="203"/>
      <c r="I109" s="204"/>
      <c r="J109" s="205">
        <f>J234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119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Stavební práce objektu autodopravy Moravská 93A, Ostrava-Hrabůvka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99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1 - G1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147" t="s">
        <v>22</v>
      </c>
      <c r="J123" s="79" t="str">
        <f>IF(J12="","",J12)</f>
        <v>26. 3. 2020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SMO, městský obvod Ostrava-Jih</v>
      </c>
      <c r="G125" s="40"/>
      <c r="H125" s="40"/>
      <c r="I125" s="147" t="s">
        <v>30</v>
      </c>
      <c r="J125" s="36" t="str">
        <f>E21</f>
        <v>Ing. Vladimír Slonka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47" t="s">
        <v>35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7"/>
      <c r="B128" s="208"/>
      <c r="C128" s="209" t="s">
        <v>120</v>
      </c>
      <c r="D128" s="210" t="s">
        <v>62</v>
      </c>
      <c r="E128" s="210" t="s">
        <v>58</v>
      </c>
      <c r="F128" s="210" t="s">
        <v>59</v>
      </c>
      <c r="G128" s="210" t="s">
        <v>121</v>
      </c>
      <c r="H128" s="210" t="s">
        <v>122</v>
      </c>
      <c r="I128" s="211" t="s">
        <v>123</v>
      </c>
      <c r="J128" s="212" t="s">
        <v>103</v>
      </c>
      <c r="K128" s="213" t="s">
        <v>124</v>
      </c>
      <c r="L128" s="214"/>
      <c r="M128" s="100" t="s">
        <v>1</v>
      </c>
      <c r="N128" s="101" t="s">
        <v>41</v>
      </c>
      <c r="O128" s="101" t="s">
        <v>125</v>
      </c>
      <c r="P128" s="101" t="s">
        <v>126</v>
      </c>
      <c r="Q128" s="101" t="s">
        <v>127</v>
      </c>
      <c r="R128" s="101" t="s">
        <v>128</v>
      </c>
      <c r="S128" s="101" t="s">
        <v>129</v>
      </c>
      <c r="T128" s="102" t="s">
        <v>130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8"/>
      <c r="B129" s="39"/>
      <c r="C129" s="107" t="s">
        <v>131</v>
      </c>
      <c r="D129" s="40"/>
      <c r="E129" s="40"/>
      <c r="F129" s="40"/>
      <c r="G129" s="40"/>
      <c r="H129" s="40"/>
      <c r="I129" s="144"/>
      <c r="J129" s="215">
        <f>BK129</f>
        <v>0</v>
      </c>
      <c r="K129" s="40"/>
      <c r="L129" s="44"/>
      <c r="M129" s="103"/>
      <c r="N129" s="216"/>
      <c r="O129" s="104"/>
      <c r="P129" s="217">
        <f>P130+P202+P231</f>
        <v>0</v>
      </c>
      <c r="Q129" s="104"/>
      <c r="R129" s="217">
        <f>R130+R202+R231</f>
        <v>6.330236489999999</v>
      </c>
      <c r="S129" s="104"/>
      <c r="T129" s="218">
        <f>T130+T202+T231</f>
        <v>0.51143170999999998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105</v>
      </c>
      <c r="BK129" s="219">
        <f>BK130+BK202+BK231</f>
        <v>0</v>
      </c>
    </row>
    <row r="130" s="12" customFormat="1" ht="25.92" customHeight="1">
      <c r="A130" s="12"/>
      <c r="B130" s="220"/>
      <c r="C130" s="221"/>
      <c r="D130" s="222" t="s">
        <v>76</v>
      </c>
      <c r="E130" s="223" t="s">
        <v>132</v>
      </c>
      <c r="F130" s="223" t="s">
        <v>133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P131+P159+P192+P200</f>
        <v>0</v>
      </c>
      <c r="Q130" s="228"/>
      <c r="R130" s="229">
        <f>R131+R159+R192+R200</f>
        <v>6.1501215999999994</v>
      </c>
      <c r="S130" s="228"/>
      <c r="T130" s="230">
        <f>T131+T159+T192+T200</f>
        <v>0.38682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82</v>
      </c>
      <c r="AT130" s="232" t="s">
        <v>76</v>
      </c>
      <c r="AU130" s="232" t="s">
        <v>77</v>
      </c>
      <c r="AY130" s="231" t="s">
        <v>134</v>
      </c>
      <c r="BK130" s="233">
        <f>BK131+BK159+BK192+BK200</f>
        <v>0</v>
      </c>
    </row>
    <row r="131" s="12" customFormat="1" ht="22.8" customHeight="1">
      <c r="A131" s="12"/>
      <c r="B131" s="220"/>
      <c r="C131" s="221"/>
      <c r="D131" s="222" t="s">
        <v>76</v>
      </c>
      <c r="E131" s="234" t="s">
        <v>135</v>
      </c>
      <c r="F131" s="234" t="s">
        <v>136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SUM(P132:P158)</f>
        <v>0</v>
      </c>
      <c r="Q131" s="228"/>
      <c r="R131" s="229">
        <f>SUM(R132:R158)</f>
        <v>5.8380104999999993</v>
      </c>
      <c r="S131" s="228"/>
      <c r="T131" s="230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82</v>
      </c>
      <c r="AT131" s="232" t="s">
        <v>76</v>
      </c>
      <c r="AU131" s="232" t="s">
        <v>82</v>
      </c>
      <c r="AY131" s="231" t="s">
        <v>134</v>
      </c>
      <c r="BK131" s="233">
        <f>SUM(BK132:BK158)</f>
        <v>0</v>
      </c>
    </row>
    <row r="132" s="2" customFormat="1" ht="24.15" customHeight="1">
      <c r="A132" s="38"/>
      <c r="B132" s="39"/>
      <c r="C132" s="236" t="s">
        <v>82</v>
      </c>
      <c r="D132" s="236" t="s">
        <v>137</v>
      </c>
      <c r="E132" s="237" t="s">
        <v>138</v>
      </c>
      <c r="F132" s="238" t="s">
        <v>139</v>
      </c>
      <c r="G132" s="239" t="s">
        <v>140</v>
      </c>
      <c r="H132" s="240">
        <v>42.979999999999997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42</v>
      </c>
      <c r="O132" s="91"/>
      <c r="P132" s="246">
        <f>O132*H132</f>
        <v>0</v>
      </c>
      <c r="Q132" s="246">
        <v>0.0051000000000000004</v>
      </c>
      <c r="R132" s="246">
        <f>Q132*H132</f>
        <v>0.219198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92</v>
      </c>
      <c r="AT132" s="248" t="s">
        <v>137</v>
      </c>
      <c r="AU132" s="248" t="s">
        <v>86</v>
      </c>
      <c r="AY132" s="17" t="s">
        <v>134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82</v>
      </c>
      <c r="BK132" s="249">
        <f>ROUND(I132*H132,2)</f>
        <v>0</v>
      </c>
      <c r="BL132" s="17" t="s">
        <v>92</v>
      </c>
      <c r="BM132" s="248" t="s">
        <v>141</v>
      </c>
    </row>
    <row r="133" s="2" customFormat="1" ht="24.15" customHeight="1">
      <c r="A133" s="38"/>
      <c r="B133" s="39"/>
      <c r="C133" s="236" t="s">
        <v>86</v>
      </c>
      <c r="D133" s="236" t="s">
        <v>137</v>
      </c>
      <c r="E133" s="237" t="s">
        <v>142</v>
      </c>
      <c r="F133" s="238" t="s">
        <v>143</v>
      </c>
      <c r="G133" s="239" t="s">
        <v>140</v>
      </c>
      <c r="H133" s="240">
        <v>82.941000000000002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0.0051999999999999998</v>
      </c>
      <c r="R133" s="246">
        <f>Q133*H133</f>
        <v>0.43129319999999999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92</v>
      </c>
      <c r="AT133" s="248" t="s">
        <v>137</v>
      </c>
      <c r="AU133" s="248" t="s">
        <v>86</v>
      </c>
      <c r="AY133" s="17" t="s">
        <v>134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82</v>
      </c>
      <c r="BK133" s="249">
        <f>ROUND(I133*H133,2)</f>
        <v>0</v>
      </c>
      <c r="BL133" s="17" t="s">
        <v>92</v>
      </c>
      <c r="BM133" s="248" t="s">
        <v>144</v>
      </c>
    </row>
    <row r="134" s="13" customFormat="1">
      <c r="A134" s="13"/>
      <c r="B134" s="250"/>
      <c r="C134" s="251"/>
      <c r="D134" s="252" t="s">
        <v>145</v>
      </c>
      <c r="E134" s="253" t="s">
        <v>1</v>
      </c>
      <c r="F134" s="254" t="s">
        <v>146</v>
      </c>
      <c r="G134" s="251"/>
      <c r="H134" s="255">
        <v>90.619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145</v>
      </c>
      <c r="AU134" s="261" t="s">
        <v>86</v>
      </c>
      <c r="AV134" s="13" t="s">
        <v>86</v>
      </c>
      <c r="AW134" s="13" t="s">
        <v>34</v>
      </c>
      <c r="AX134" s="13" t="s">
        <v>77</v>
      </c>
      <c r="AY134" s="261" t="s">
        <v>134</v>
      </c>
    </row>
    <row r="135" s="13" customFormat="1">
      <c r="A135" s="13"/>
      <c r="B135" s="250"/>
      <c r="C135" s="251"/>
      <c r="D135" s="252" t="s">
        <v>145</v>
      </c>
      <c r="E135" s="253" t="s">
        <v>1</v>
      </c>
      <c r="F135" s="254" t="s">
        <v>147</v>
      </c>
      <c r="G135" s="251"/>
      <c r="H135" s="255">
        <v>-9.3719999999999999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145</v>
      </c>
      <c r="AU135" s="261" t="s">
        <v>86</v>
      </c>
      <c r="AV135" s="13" t="s">
        <v>86</v>
      </c>
      <c r="AW135" s="13" t="s">
        <v>34</v>
      </c>
      <c r="AX135" s="13" t="s">
        <v>77</v>
      </c>
      <c r="AY135" s="261" t="s">
        <v>134</v>
      </c>
    </row>
    <row r="136" s="13" customFormat="1">
      <c r="A136" s="13"/>
      <c r="B136" s="250"/>
      <c r="C136" s="251"/>
      <c r="D136" s="252" t="s">
        <v>145</v>
      </c>
      <c r="E136" s="253" t="s">
        <v>1</v>
      </c>
      <c r="F136" s="254" t="s">
        <v>148</v>
      </c>
      <c r="G136" s="251"/>
      <c r="H136" s="255">
        <v>-3.6000000000000001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145</v>
      </c>
      <c r="AU136" s="261" t="s">
        <v>86</v>
      </c>
      <c r="AV136" s="13" t="s">
        <v>86</v>
      </c>
      <c r="AW136" s="13" t="s">
        <v>34</v>
      </c>
      <c r="AX136" s="13" t="s">
        <v>77</v>
      </c>
      <c r="AY136" s="261" t="s">
        <v>134</v>
      </c>
    </row>
    <row r="137" s="13" customFormat="1">
      <c r="A137" s="13"/>
      <c r="B137" s="250"/>
      <c r="C137" s="251"/>
      <c r="D137" s="252" t="s">
        <v>145</v>
      </c>
      <c r="E137" s="253" t="s">
        <v>1</v>
      </c>
      <c r="F137" s="254" t="s">
        <v>149</v>
      </c>
      <c r="G137" s="251"/>
      <c r="H137" s="255">
        <v>-1.6000000000000001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145</v>
      </c>
      <c r="AU137" s="261" t="s">
        <v>86</v>
      </c>
      <c r="AV137" s="13" t="s">
        <v>86</v>
      </c>
      <c r="AW137" s="13" t="s">
        <v>34</v>
      </c>
      <c r="AX137" s="13" t="s">
        <v>77</v>
      </c>
      <c r="AY137" s="261" t="s">
        <v>134</v>
      </c>
    </row>
    <row r="138" s="13" customFormat="1">
      <c r="A138" s="13"/>
      <c r="B138" s="250"/>
      <c r="C138" s="251"/>
      <c r="D138" s="252" t="s">
        <v>145</v>
      </c>
      <c r="E138" s="253" t="s">
        <v>1</v>
      </c>
      <c r="F138" s="254" t="s">
        <v>150</v>
      </c>
      <c r="G138" s="251"/>
      <c r="H138" s="255">
        <v>2.694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145</v>
      </c>
      <c r="AU138" s="261" t="s">
        <v>86</v>
      </c>
      <c r="AV138" s="13" t="s">
        <v>86</v>
      </c>
      <c r="AW138" s="13" t="s">
        <v>34</v>
      </c>
      <c r="AX138" s="13" t="s">
        <v>77</v>
      </c>
      <c r="AY138" s="261" t="s">
        <v>134</v>
      </c>
    </row>
    <row r="139" s="13" customFormat="1">
      <c r="A139" s="13"/>
      <c r="B139" s="250"/>
      <c r="C139" s="251"/>
      <c r="D139" s="252" t="s">
        <v>145</v>
      </c>
      <c r="E139" s="253" t="s">
        <v>1</v>
      </c>
      <c r="F139" s="254" t="s">
        <v>151</v>
      </c>
      <c r="G139" s="251"/>
      <c r="H139" s="255">
        <v>2.9399999999999999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145</v>
      </c>
      <c r="AU139" s="261" t="s">
        <v>86</v>
      </c>
      <c r="AV139" s="13" t="s">
        <v>86</v>
      </c>
      <c r="AW139" s="13" t="s">
        <v>34</v>
      </c>
      <c r="AX139" s="13" t="s">
        <v>77</v>
      </c>
      <c r="AY139" s="261" t="s">
        <v>134</v>
      </c>
    </row>
    <row r="140" s="13" customFormat="1">
      <c r="A140" s="13"/>
      <c r="B140" s="250"/>
      <c r="C140" s="251"/>
      <c r="D140" s="252" t="s">
        <v>145</v>
      </c>
      <c r="E140" s="253" t="s">
        <v>1</v>
      </c>
      <c r="F140" s="254" t="s">
        <v>152</v>
      </c>
      <c r="G140" s="251"/>
      <c r="H140" s="255">
        <v>1.26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145</v>
      </c>
      <c r="AU140" s="261" t="s">
        <v>86</v>
      </c>
      <c r="AV140" s="13" t="s">
        <v>86</v>
      </c>
      <c r="AW140" s="13" t="s">
        <v>34</v>
      </c>
      <c r="AX140" s="13" t="s">
        <v>77</v>
      </c>
      <c r="AY140" s="261" t="s">
        <v>134</v>
      </c>
    </row>
    <row r="141" s="14" customFormat="1">
      <c r="A141" s="14"/>
      <c r="B141" s="262"/>
      <c r="C141" s="263"/>
      <c r="D141" s="252" t="s">
        <v>145</v>
      </c>
      <c r="E141" s="264" t="s">
        <v>1</v>
      </c>
      <c r="F141" s="265" t="s">
        <v>153</v>
      </c>
      <c r="G141" s="263"/>
      <c r="H141" s="266">
        <v>82.941000000000017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145</v>
      </c>
      <c r="AU141" s="272" t="s">
        <v>86</v>
      </c>
      <c r="AV141" s="14" t="s">
        <v>92</v>
      </c>
      <c r="AW141" s="14" t="s">
        <v>34</v>
      </c>
      <c r="AX141" s="14" t="s">
        <v>82</v>
      </c>
      <c r="AY141" s="272" t="s">
        <v>134</v>
      </c>
    </row>
    <row r="142" s="2" customFormat="1" ht="24.15" customHeight="1">
      <c r="A142" s="38"/>
      <c r="B142" s="39"/>
      <c r="C142" s="236" t="s">
        <v>89</v>
      </c>
      <c r="D142" s="236" t="s">
        <v>137</v>
      </c>
      <c r="E142" s="237" t="s">
        <v>154</v>
      </c>
      <c r="F142" s="238" t="s">
        <v>155</v>
      </c>
      <c r="G142" s="239" t="s">
        <v>156</v>
      </c>
      <c r="H142" s="240">
        <v>0.215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2.2563399999999998</v>
      </c>
      <c r="R142" s="246">
        <f>Q142*H142</f>
        <v>0.48511309999999996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92</v>
      </c>
      <c r="AT142" s="248" t="s">
        <v>137</v>
      </c>
      <c r="AU142" s="248" t="s">
        <v>86</v>
      </c>
      <c r="AY142" s="17" t="s">
        <v>134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82</v>
      </c>
      <c r="BK142" s="249">
        <f>ROUND(I142*H142,2)</f>
        <v>0</v>
      </c>
      <c r="BL142" s="17" t="s">
        <v>92</v>
      </c>
      <c r="BM142" s="248" t="s">
        <v>157</v>
      </c>
    </row>
    <row r="143" s="13" customFormat="1">
      <c r="A143" s="13"/>
      <c r="B143" s="250"/>
      <c r="C143" s="251"/>
      <c r="D143" s="252" t="s">
        <v>145</v>
      </c>
      <c r="E143" s="253" t="s">
        <v>1</v>
      </c>
      <c r="F143" s="254" t="s">
        <v>158</v>
      </c>
      <c r="G143" s="251"/>
      <c r="H143" s="255">
        <v>0.215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145</v>
      </c>
      <c r="AU143" s="261" t="s">
        <v>86</v>
      </c>
      <c r="AV143" s="13" t="s">
        <v>86</v>
      </c>
      <c r="AW143" s="13" t="s">
        <v>34</v>
      </c>
      <c r="AX143" s="13" t="s">
        <v>82</v>
      </c>
      <c r="AY143" s="261" t="s">
        <v>134</v>
      </c>
    </row>
    <row r="144" s="2" customFormat="1" ht="24.15" customHeight="1">
      <c r="A144" s="38"/>
      <c r="B144" s="39"/>
      <c r="C144" s="236" t="s">
        <v>159</v>
      </c>
      <c r="D144" s="236" t="s">
        <v>137</v>
      </c>
      <c r="E144" s="237" t="s">
        <v>160</v>
      </c>
      <c r="F144" s="238" t="s">
        <v>161</v>
      </c>
      <c r="G144" s="239" t="s">
        <v>140</v>
      </c>
      <c r="H144" s="240">
        <v>42.979999999999997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0.105</v>
      </c>
      <c r="R144" s="246">
        <f>Q144*H144</f>
        <v>4.5128999999999992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92</v>
      </c>
      <c r="AT144" s="248" t="s">
        <v>137</v>
      </c>
      <c r="AU144" s="248" t="s">
        <v>86</v>
      </c>
      <c r="AY144" s="17" t="s">
        <v>134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82</v>
      </c>
      <c r="BK144" s="249">
        <f>ROUND(I144*H144,2)</f>
        <v>0</v>
      </c>
      <c r="BL144" s="17" t="s">
        <v>92</v>
      </c>
      <c r="BM144" s="248" t="s">
        <v>162</v>
      </c>
    </row>
    <row r="145" s="2" customFormat="1" ht="14.4" customHeight="1">
      <c r="A145" s="38"/>
      <c r="B145" s="39"/>
      <c r="C145" s="236" t="s">
        <v>163</v>
      </c>
      <c r="D145" s="236" t="s">
        <v>137</v>
      </c>
      <c r="E145" s="237" t="s">
        <v>164</v>
      </c>
      <c r="F145" s="238" t="s">
        <v>165</v>
      </c>
      <c r="G145" s="239" t="s">
        <v>140</v>
      </c>
      <c r="H145" s="240">
        <v>42.979999999999997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0.00040999999999999999</v>
      </c>
      <c r="R145" s="246">
        <f>Q145*H145</f>
        <v>0.0176218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92</v>
      </c>
      <c r="AT145" s="248" t="s">
        <v>137</v>
      </c>
      <c r="AU145" s="248" t="s">
        <v>86</v>
      </c>
      <c r="AY145" s="17" t="s">
        <v>134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82</v>
      </c>
      <c r="BK145" s="249">
        <f>ROUND(I145*H145,2)</f>
        <v>0</v>
      </c>
      <c r="BL145" s="17" t="s">
        <v>92</v>
      </c>
      <c r="BM145" s="248" t="s">
        <v>166</v>
      </c>
    </row>
    <row r="146" s="2" customFormat="1" ht="37.8" customHeight="1">
      <c r="A146" s="38"/>
      <c r="B146" s="39"/>
      <c r="C146" s="236" t="s">
        <v>135</v>
      </c>
      <c r="D146" s="236" t="s">
        <v>137</v>
      </c>
      <c r="E146" s="237" t="s">
        <v>167</v>
      </c>
      <c r="F146" s="238" t="s">
        <v>168</v>
      </c>
      <c r="G146" s="239" t="s">
        <v>169</v>
      </c>
      <c r="H146" s="240">
        <v>26.890000000000001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2.0000000000000002E-05</v>
      </c>
      <c r="R146" s="246">
        <f>Q146*H146</f>
        <v>0.00053780000000000006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92</v>
      </c>
      <c r="AT146" s="248" t="s">
        <v>137</v>
      </c>
      <c r="AU146" s="248" t="s">
        <v>86</v>
      </c>
      <c r="AY146" s="17" t="s">
        <v>134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82</v>
      </c>
      <c r="BK146" s="249">
        <f>ROUND(I146*H146,2)</f>
        <v>0</v>
      </c>
      <c r="BL146" s="17" t="s">
        <v>92</v>
      </c>
      <c r="BM146" s="248" t="s">
        <v>170</v>
      </c>
    </row>
    <row r="147" s="13" customFormat="1">
      <c r="A147" s="13"/>
      <c r="B147" s="250"/>
      <c r="C147" s="251"/>
      <c r="D147" s="252" t="s">
        <v>145</v>
      </c>
      <c r="E147" s="253" t="s">
        <v>1</v>
      </c>
      <c r="F147" s="254" t="s">
        <v>171</v>
      </c>
      <c r="G147" s="251"/>
      <c r="H147" s="255">
        <v>26.890000000000001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145</v>
      </c>
      <c r="AU147" s="261" t="s">
        <v>86</v>
      </c>
      <c r="AV147" s="13" t="s">
        <v>86</v>
      </c>
      <c r="AW147" s="13" t="s">
        <v>34</v>
      </c>
      <c r="AX147" s="13" t="s">
        <v>82</v>
      </c>
      <c r="AY147" s="261" t="s">
        <v>134</v>
      </c>
    </row>
    <row r="148" s="2" customFormat="1" ht="24.15" customHeight="1">
      <c r="A148" s="38"/>
      <c r="B148" s="39"/>
      <c r="C148" s="236" t="s">
        <v>172</v>
      </c>
      <c r="D148" s="236" t="s">
        <v>137</v>
      </c>
      <c r="E148" s="237" t="s">
        <v>173</v>
      </c>
      <c r="F148" s="238" t="s">
        <v>174</v>
      </c>
      <c r="G148" s="239" t="s">
        <v>140</v>
      </c>
      <c r="H148" s="240">
        <v>7.2800000000000002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0.023460000000000002</v>
      </c>
      <c r="R148" s="246">
        <f>Q148*H148</f>
        <v>0.17078880000000002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92</v>
      </c>
      <c r="AT148" s="248" t="s">
        <v>137</v>
      </c>
      <c r="AU148" s="248" t="s">
        <v>86</v>
      </c>
      <c r="AY148" s="17" t="s">
        <v>134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82</v>
      </c>
      <c r="BK148" s="249">
        <f>ROUND(I148*H148,2)</f>
        <v>0</v>
      </c>
      <c r="BL148" s="17" t="s">
        <v>92</v>
      </c>
      <c r="BM148" s="248" t="s">
        <v>175</v>
      </c>
    </row>
    <row r="149" s="15" customFormat="1">
      <c r="A149" s="15"/>
      <c r="B149" s="273"/>
      <c r="C149" s="274"/>
      <c r="D149" s="252" t="s">
        <v>145</v>
      </c>
      <c r="E149" s="275" t="s">
        <v>1</v>
      </c>
      <c r="F149" s="276" t="s">
        <v>176</v>
      </c>
      <c r="G149" s="274"/>
      <c r="H149" s="275" t="s">
        <v>1</v>
      </c>
      <c r="I149" s="277"/>
      <c r="J149" s="274"/>
      <c r="K149" s="274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145</v>
      </c>
      <c r="AU149" s="282" t="s">
        <v>86</v>
      </c>
      <c r="AV149" s="15" t="s">
        <v>82</v>
      </c>
      <c r="AW149" s="15" t="s">
        <v>34</v>
      </c>
      <c r="AX149" s="15" t="s">
        <v>77</v>
      </c>
      <c r="AY149" s="282" t="s">
        <v>134</v>
      </c>
    </row>
    <row r="150" s="13" customFormat="1">
      <c r="A150" s="13"/>
      <c r="B150" s="250"/>
      <c r="C150" s="251"/>
      <c r="D150" s="252" t="s">
        <v>145</v>
      </c>
      <c r="E150" s="253" t="s">
        <v>1</v>
      </c>
      <c r="F150" s="254" t="s">
        <v>86</v>
      </c>
      <c r="G150" s="251"/>
      <c r="H150" s="255">
        <v>2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145</v>
      </c>
      <c r="AU150" s="261" t="s">
        <v>86</v>
      </c>
      <c r="AV150" s="13" t="s">
        <v>86</v>
      </c>
      <c r="AW150" s="13" t="s">
        <v>34</v>
      </c>
      <c r="AX150" s="13" t="s">
        <v>77</v>
      </c>
      <c r="AY150" s="261" t="s">
        <v>134</v>
      </c>
    </row>
    <row r="151" s="15" customFormat="1">
      <c r="A151" s="15"/>
      <c r="B151" s="273"/>
      <c r="C151" s="274"/>
      <c r="D151" s="252" t="s">
        <v>145</v>
      </c>
      <c r="E151" s="275" t="s">
        <v>1</v>
      </c>
      <c r="F151" s="276" t="s">
        <v>177</v>
      </c>
      <c r="G151" s="274"/>
      <c r="H151" s="275" t="s">
        <v>1</v>
      </c>
      <c r="I151" s="277"/>
      <c r="J151" s="274"/>
      <c r="K151" s="274"/>
      <c r="L151" s="278"/>
      <c r="M151" s="279"/>
      <c r="N151" s="280"/>
      <c r="O151" s="280"/>
      <c r="P151" s="280"/>
      <c r="Q151" s="280"/>
      <c r="R151" s="280"/>
      <c r="S151" s="280"/>
      <c r="T151" s="28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2" t="s">
        <v>145</v>
      </c>
      <c r="AU151" s="282" t="s">
        <v>86</v>
      </c>
      <c r="AV151" s="15" t="s">
        <v>82</v>
      </c>
      <c r="AW151" s="15" t="s">
        <v>34</v>
      </c>
      <c r="AX151" s="15" t="s">
        <v>77</v>
      </c>
      <c r="AY151" s="282" t="s">
        <v>134</v>
      </c>
    </row>
    <row r="152" s="13" customFormat="1">
      <c r="A152" s="13"/>
      <c r="B152" s="250"/>
      <c r="C152" s="251"/>
      <c r="D152" s="252" t="s">
        <v>145</v>
      </c>
      <c r="E152" s="253" t="s">
        <v>1</v>
      </c>
      <c r="F152" s="254" t="s">
        <v>178</v>
      </c>
      <c r="G152" s="251"/>
      <c r="H152" s="255">
        <v>5.2800000000000002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145</v>
      </c>
      <c r="AU152" s="261" t="s">
        <v>86</v>
      </c>
      <c r="AV152" s="13" t="s">
        <v>86</v>
      </c>
      <c r="AW152" s="13" t="s">
        <v>34</v>
      </c>
      <c r="AX152" s="13" t="s">
        <v>77</v>
      </c>
      <c r="AY152" s="261" t="s">
        <v>134</v>
      </c>
    </row>
    <row r="153" s="14" customFormat="1">
      <c r="A153" s="14"/>
      <c r="B153" s="262"/>
      <c r="C153" s="263"/>
      <c r="D153" s="252" t="s">
        <v>145</v>
      </c>
      <c r="E153" s="264" t="s">
        <v>1</v>
      </c>
      <c r="F153" s="265" t="s">
        <v>153</v>
      </c>
      <c r="G153" s="263"/>
      <c r="H153" s="266">
        <v>7.2800000000000002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145</v>
      </c>
      <c r="AU153" s="272" t="s">
        <v>86</v>
      </c>
      <c r="AV153" s="14" t="s">
        <v>92</v>
      </c>
      <c r="AW153" s="14" t="s">
        <v>34</v>
      </c>
      <c r="AX153" s="14" t="s">
        <v>82</v>
      </c>
      <c r="AY153" s="272" t="s">
        <v>134</v>
      </c>
    </row>
    <row r="154" s="2" customFormat="1" ht="24.15" customHeight="1">
      <c r="A154" s="38"/>
      <c r="B154" s="39"/>
      <c r="C154" s="236" t="s">
        <v>179</v>
      </c>
      <c r="D154" s="236" t="s">
        <v>137</v>
      </c>
      <c r="E154" s="237" t="s">
        <v>180</v>
      </c>
      <c r="F154" s="238" t="s">
        <v>181</v>
      </c>
      <c r="G154" s="239" t="s">
        <v>169</v>
      </c>
      <c r="H154" s="240">
        <v>13.945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1.0000000000000001E-05</v>
      </c>
      <c r="R154" s="246">
        <f>Q154*H154</f>
        <v>0.00013945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92</v>
      </c>
      <c r="AT154" s="248" t="s">
        <v>137</v>
      </c>
      <c r="AU154" s="248" t="s">
        <v>86</v>
      </c>
      <c r="AY154" s="17" t="s">
        <v>134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82</v>
      </c>
      <c r="BK154" s="249">
        <f>ROUND(I154*H154,2)</f>
        <v>0</v>
      </c>
      <c r="BL154" s="17" t="s">
        <v>92</v>
      </c>
      <c r="BM154" s="248" t="s">
        <v>182</v>
      </c>
    </row>
    <row r="155" s="13" customFormat="1">
      <c r="A155" s="13"/>
      <c r="B155" s="250"/>
      <c r="C155" s="251"/>
      <c r="D155" s="252" t="s">
        <v>145</v>
      </c>
      <c r="E155" s="253" t="s">
        <v>1</v>
      </c>
      <c r="F155" s="254" t="s">
        <v>183</v>
      </c>
      <c r="G155" s="251"/>
      <c r="H155" s="255">
        <v>8.1999999999999993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145</v>
      </c>
      <c r="AU155" s="261" t="s">
        <v>86</v>
      </c>
      <c r="AV155" s="13" t="s">
        <v>86</v>
      </c>
      <c r="AW155" s="13" t="s">
        <v>34</v>
      </c>
      <c r="AX155" s="13" t="s">
        <v>77</v>
      </c>
      <c r="AY155" s="261" t="s">
        <v>134</v>
      </c>
    </row>
    <row r="156" s="13" customFormat="1">
      <c r="A156" s="13"/>
      <c r="B156" s="250"/>
      <c r="C156" s="251"/>
      <c r="D156" s="252" t="s">
        <v>145</v>
      </c>
      <c r="E156" s="253" t="s">
        <v>1</v>
      </c>
      <c r="F156" s="254" t="s">
        <v>184</v>
      </c>
      <c r="G156" s="251"/>
      <c r="H156" s="255">
        <v>5.7450000000000001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145</v>
      </c>
      <c r="AU156" s="261" t="s">
        <v>86</v>
      </c>
      <c r="AV156" s="13" t="s">
        <v>86</v>
      </c>
      <c r="AW156" s="13" t="s">
        <v>34</v>
      </c>
      <c r="AX156" s="13" t="s">
        <v>77</v>
      </c>
      <c r="AY156" s="261" t="s">
        <v>134</v>
      </c>
    </row>
    <row r="157" s="14" customFormat="1">
      <c r="A157" s="14"/>
      <c r="B157" s="262"/>
      <c r="C157" s="263"/>
      <c r="D157" s="252" t="s">
        <v>145</v>
      </c>
      <c r="E157" s="264" t="s">
        <v>1</v>
      </c>
      <c r="F157" s="265" t="s">
        <v>153</v>
      </c>
      <c r="G157" s="263"/>
      <c r="H157" s="266">
        <v>13.945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145</v>
      </c>
      <c r="AU157" s="272" t="s">
        <v>86</v>
      </c>
      <c r="AV157" s="14" t="s">
        <v>92</v>
      </c>
      <c r="AW157" s="14" t="s">
        <v>34</v>
      </c>
      <c r="AX157" s="14" t="s">
        <v>82</v>
      </c>
      <c r="AY157" s="272" t="s">
        <v>134</v>
      </c>
    </row>
    <row r="158" s="2" customFormat="1" ht="24.15" customHeight="1">
      <c r="A158" s="38"/>
      <c r="B158" s="39"/>
      <c r="C158" s="236" t="s">
        <v>185</v>
      </c>
      <c r="D158" s="236" t="s">
        <v>137</v>
      </c>
      <c r="E158" s="237" t="s">
        <v>186</v>
      </c>
      <c r="F158" s="238" t="s">
        <v>187</v>
      </c>
      <c r="G158" s="239" t="s">
        <v>169</v>
      </c>
      <c r="H158" s="240">
        <v>13.945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42</v>
      </c>
      <c r="O158" s="91"/>
      <c r="P158" s="246">
        <f>O158*H158</f>
        <v>0</v>
      </c>
      <c r="Q158" s="246">
        <v>3.0000000000000001E-05</v>
      </c>
      <c r="R158" s="246">
        <f>Q158*H158</f>
        <v>0.00041835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188</v>
      </c>
      <c r="AT158" s="248" t="s">
        <v>137</v>
      </c>
      <c r="AU158" s="248" t="s">
        <v>86</v>
      </c>
      <c r="AY158" s="17" t="s">
        <v>134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82</v>
      </c>
      <c r="BK158" s="249">
        <f>ROUND(I158*H158,2)</f>
        <v>0</v>
      </c>
      <c r="BL158" s="17" t="s">
        <v>188</v>
      </c>
      <c r="BM158" s="248" t="s">
        <v>189</v>
      </c>
    </row>
    <row r="159" s="12" customFormat="1" ht="22.8" customHeight="1">
      <c r="A159" s="12"/>
      <c r="B159" s="220"/>
      <c r="C159" s="221"/>
      <c r="D159" s="222" t="s">
        <v>76</v>
      </c>
      <c r="E159" s="234" t="s">
        <v>185</v>
      </c>
      <c r="F159" s="234" t="s">
        <v>190</v>
      </c>
      <c r="G159" s="221"/>
      <c r="H159" s="221"/>
      <c r="I159" s="224"/>
      <c r="J159" s="235">
        <f>BK159</f>
        <v>0</v>
      </c>
      <c r="K159" s="221"/>
      <c r="L159" s="226"/>
      <c r="M159" s="227"/>
      <c r="N159" s="228"/>
      <c r="O159" s="228"/>
      <c r="P159" s="229">
        <f>SUM(P160:P191)</f>
        <v>0</v>
      </c>
      <c r="Q159" s="228"/>
      <c r="R159" s="229">
        <f>SUM(R160:R191)</f>
        <v>0.31211109999999997</v>
      </c>
      <c r="S159" s="228"/>
      <c r="T159" s="230">
        <f>SUM(T160:T191)</f>
        <v>0.38682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1" t="s">
        <v>82</v>
      </c>
      <c r="AT159" s="232" t="s">
        <v>76</v>
      </c>
      <c r="AU159" s="232" t="s">
        <v>82</v>
      </c>
      <c r="AY159" s="231" t="s">
        <v>134</v>
      </c>
      <c r="BK159" s="233">
        <f>SUM(BK160:BK191)</f>
        <v>0</v>
      </c>
    </row>
    <row r="160" s="2" customFormat="1" ht="24.15" customHeight="1">
      <c r="A160" s="38"/>
      <c r="B160" s="39"/>
      <c r="C160" s="236" t="s">
        <v>191</v>
      </c>
      <c r="D160" s="236" t="s">
        <v>137</v>
      </c>
      <c r="E160" s="237" t="s">
        <v>192</v>
      </c>
      <c r="F160" s="238" t="s">
        <v>193</v>
      </c>
      <c r="G160" s="239" t="s">
        <v>156</v>
      </c>
      <c r="H160" s="240">
        <v>146.13200000000001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42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92</v>
      </c>
      <c r="AT160" s="248" t="s">
        <v>137</v>
      </c>
      <c r="AU160" s="248" t="s">
        <v>86</v>
      </c>
      <c r="AY160" s="17" t="s">
        <v>134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82</v>
      </c>
      <c r="BK160" s="249">
        <f>ROUND(I160*H160,2)</f>
        <v>0</v>
      </c>
      <c r="BL160" s="17" t="s">
        <v>92</v>
      </c>
      <c r="BM160" s="248" t="s">
        <v>194</v>
      </c>
    </row>
    <row r="161" s="13" customFormat="1">
      <c r="A161" s="13"/>
      <c r="B161" s="250"/>
      <c r="C161" s="251"/>
      <c r="D161" s="252" t="s">
        <v>145</v>
      </c>
      <c r="E161" s="253" t="s">
        <v>1</v>
      </c>
      <c r="F161" s="254" t="s">
        <v>195</v>
      </c>
      <c r="G161" s="251"/>
      <c r="H161" s="255">
        <v>146.13200000000001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145</v>
      </c>
      <c r="AU161" s="261" t="s">
        <v>86</v>
      </c>
      <c r="AV161" s="13" t="s">
        <v>86</v>
      </c>
      <c r="AW161" s="13" t="s">
        <v>34</v>
      </c>
      <c r="AX161" s="13" t="s">
        <v>82</v>
      </c>
      <c r="AY161" s="261" t="s">
        <v>134</v>
      </c>
    </row>
    <row r="162" s="2" customFormat="1" ht="24.15" customHeight="1">
      <c r="A162" s="38"/>
      <c r="B162" s="39"/>
      <c r="C162" s="236" t="s">
        <v>196</v>
      </c>
      <c r="D162" s="236" t="s">
        <v>137</v>
      </c>
      <c r="E162" s="237" t="s">
        <v>197</v>
      </c>
      <c r="F162" s="238" t="s">
        <v>198</v>
      </c>
      <c r="G162" s="239" t="s">
        <v>156</v>
      </c>
      <c r="H162" s="240">
        <v>146.13200000000001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92</v>
      </c>
      <c r="AT162" s="248" t="s">
        <v>137</v>
      </c>
      <c r="AU162" s="248" t="s">
        <v>86</v>
      </c>
      <c r="AY162" s="17" t="s">
        <v>134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82</v>
      </c>
      <c r="BK162" s="249">
        <f>ROUND(I162*H162,2)</f>
        <v>0</v>
      </c>
      <c r="BL162" s="17" t="s">
        <v>92</v>
      </c>
      <c r="BM162" s="248" t="s">
        <v>199</v>
      </c>
    </row>
    <row r="163" s="13" customFormat="1">
      <c r="A163" s="13"/>
      <c r="B163" s="250"/>
      <c r="C163" s="251"/>
      <c r="D163" s="252" t="s">
        <v>145</v>
      </c>
      <c r="E163" s="253" t="s">
        <v>1</v>
      </c>
      <c r="F163" s="254" t="s">
        <v>195</v>
      </c>
      <c r="G163" s="251"/>
      <c r="H163" s="255">
        <v>146.13200000000001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145</v>
      </c>
      <c r="AU163" s="261" t="s">
        <v>86</v>
      </c>
      <c r="AV163" s="13" t="s">
        <v>86</v>
      </c>
      <c r="AW163" s="13" t="s">
        <v>34</v>
      </c>
      <c r="AX163" s="13" t="s">
        <v>82</v>
      </c>
      <c r="AY163" s="261" t="s">
        <v>134</v>
      </c>
    </row>
    <row r="164" s="2" customFormat="1" ht="24.15" customHeight="1">
      <c r="A164" s="38"/>
      <c r="B164" s="39"/>
      <c r="C164" s="236" t="s">
        <v>200</v>
      </c>
      <c r="D164" s="236" t="s">
        <v>137</v>
      </c>
      <c r="E164" s="237" t="s">
        <v>201</v>
      </c>
      <c r="F164" s="238" t="s">
        <v>202</v>
      </c>
      <c r="G164" s="239" t="s">
        <v>156</v>
      </c>
      <c r="H164" s="240">
        <v>1461.3199999999999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92</v>
      </c>
      <c r="AT164" s="248" t="s">
        <v>137</v>
      </c>
      <c r="AU164" s="248" t="s">
        <v>86</v>
      </c>
      <c r="AY164" s="17" t="s">
        <v>134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82</v>
      </c>
      <c r="BK164" s="249">
        <f>ROUND(I164*H164,2)</f>
        <v>0</v>
      </c>
      <c r="BL164" s="17" t="s">
        <v>92</v>
      </c>
      <c r="BM164" s="248" t="s">
        <v>203</v>
      </c>
    </row>
    <row r="165" s="13" customFormat="1">
      <c r="A165" s="13"/>
      <c r="B165" s="250"/>
      <c r="C165" s="251"/>
      <c r="D165" s="252" t="s">
        <v>145</v>
      </c>
      <c r="E165" s="253" t="s">
        <v>1</v>
      </c>
      <c r="F165" s="254" t="s">
        <v>204</v>
      </c>
      <c r="G165" s="251"/>
      <c r="H165" s="255">
        <v>1461.3199999999999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145</v>
      </c>
      <c r="AU165" s="261" t="s">
        <v>86</v>
      </c>
      <c r="AV165" s="13" t="s">
        <v>86</v>
      </c>
      <c r="AW165" s="13" t="s">
        <v>34</v>
      </c>
      <c r="AX165" s="13" t="s">
        <v>82</v>
      </c>
      <c r="AY165" s="261" t="s">
        <v>134</v>
      </c>
    </row>
    <row r="166" s="2" customFormat="1" ht="24.15" customHeight="1">
      <c r="A166" s="38"/>
      <c r="B166" s="39"/>
      <c r="C166" s="236" t="s">
        <v>205</v>
      </c>
      <c r="D166" s="236" t="s">
        <v>137</v>
      </c>
      <c r="E166" s="237" t="s">
        <v>206</v>
      </c>
      <c r="F166" s="238" t="s">
        <v>207</v>
      </c>
      <c r="G166" s="239" t="s">
        <v>140</v>
      </c>
      <c r="H166" s="240">
        <v>42.979999999999997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4.0000000000000003E-05</v>
      </c>
      <c r="R166" s="246">
        <f>Q166*H166</f>
        <v>0.0017191999999999999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92</v>
      </c>
      <c r="AT166" s="248" t="s">
        <v>137</v>
      </c>
      <c r="AU166" s="248" t="s">
        <v>86</v>
      </c>
      <c r="AY166" s="17" t="s">
        <v>134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82</v>
      </c>
      <c r="BK166" s="249">
        <f>ROUND(I166*H166,2)</f>
        <v>0</v>
      </c>
      <c r="BL166" s="17" t="s">
        <v>92</v>
      </c>
      <c r="BM166" s="248" t="s">
        <v>208</v>
      </c>
    </row>
    <row r="167" s="2" customFormat="1" ht="24.15" customHeight="1">
      <c r="A167" s="38"/>
      <c r="B167" s="39"/>
      <c r="C167" s="236" t="s">
        <v>209</v>
      </c>
      <c r="D167" s="236" t="s">
        <v>137</v>
      </c>
      <c r="E167" s="237" t="s">
        <v>210</v>
      </c>
      <c r="F167" s="238" t="s">
        <v>211</v>
      </c>
      <c r="G167" s="239" t="s">
        <v>140</v>
      </c>
      <c r="H167" s="240">
        <v>4.298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42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0.089999999999999997</v>
      </c>
      <c r="T167" s="247">
        <f>S167*H167</f>
        <v>0.38682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92</v>
      </c>
      <c r="AT167" s="248" t="s">
        <v>137</v>
      </c>
      <c r="AU167" s="248" t="s">
        <v>86</v>
      </c>
      <c r="AY167" s="17" t="s">
        <v>134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82</v>
      </c>
      <c r="BK167" s="249">
        <f>ROUND(I167*H167,2)</f>
        <v>0</v>
      </c>
      <c r="BL167" s="17" t="s">
        <v>92</v>
      </c>
      <c r="BM167" s="248" t="s">
        <v>212</v>
      </c>
    </row>
    <row r="168" s="15" customFormat="1">
      <c r="A168" s="15"/>
      <c r="B168" s="273"/>
      <c r="C168" s="274"/>
      <c r="D168" s="252" t="s">
        <v>145</v>
      </c>
      <c r="E168" s="275" t="s">
        <v>1</v>
      </c>
      <c r="F168" s="276" t="s">
        <v>213</v>
      </c>
      <c r="G168" s="274"/>
      <c r="H168" s="275" t="s">
        <v>1</v>
      </c>
      <c r="I168" s="277"/>
      <c r="J168" s="274"/>
      <c r="K168" s="274"/>
      <c r="L168" s="278"/>
      <c r="M168" s="279"/>
      <c r="N168" s="280"/>
      <c r="O168" s="280"/>
      <c r="P168" s="280"/>
      <c r="Q168" s="280"/>
      <c r="R168" s="280"/>
      <c r="S168" s="280"/>
      <c r="T168" s="28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2" t="s">
        <v>145</v>
      </c>
      <c r="AU168" s="282" t="s">
        <v>86</v>
      </c>
      <c r="AV168" s="15" t="s">
        <v>82</v>
      </c>
      <c r="AW168" s="15" t="s">
        <v>34</v>
      </c>
      <c r="AX168" s="15" t="s">
        <v>77</v>
      </c>
      <c r="AY168" s="282" t="s">
        <v>134</v>
      </c>
    </row>
    <row r="169" s="13" customFormat="1">
      <c r="A169" s="13"/>
      <c r="B169" s="250"/>
      <c r="C169" s="251"/>
      <c r="D169" s="252" t="s">
        <v>145</v>
      </c>
      <c r="E169" s="253" t="s">
        <v>1</v>
      </c>
      <c r="F169" s="254" t="s">
        <v>214</v>
      </c>
      <c r="G169" s="251"/>
      <c r="H169" s="255">
        <v>4.298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145</v>
      </c>
      <c r="AU169" s="261" t="s">
        <v>86</v>
      </c>
      <c r="AV169" s="13" t="s">
        <v>86</v>
      </c>
      <c r="AW169" s="13" t="s">
        <v>34</v>
      </c>
      <c r="AX169" s="13" t="s">
        <v>82</v>
      </c>
      <c r="AY169" s="261" t="s">
        <v>134</v>
      </c>
    </row>
    <row r="170" s="2" customFormat="1" ht="14.4" customHeight="1">
      <c r="A170" s="38"/>
      <c r="B170" s="39"/>
      <c r="C170" s="236" t="s">
        <v>8</v>
      </c>
      <c r="D170" s="236" t="s">
        <v>137</v>
      </c>
      <c r="E170" s="237" t="s">
        <v>215</v>
      </c>
      <c r="F170" s="238" t="s">
        <v>216</v>
      </c>
      <c r="G170" s="239" t="s">
        <v>140</v>
      </c>
      <c r="H170" s="240">
        <v>42.979999999999997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92</v>
      </c>
      <c r="AT170" s="248" t="s">
        <v>137</v>
      </c>
      <c r="AU170" s="248" t="s">
        <v>86</v>
      </c>
      <c r="AY170" s="17" t="s">
        <v>134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82</v>
      </c>
      <c r="BK170" s="249">
        <f>ROUND(I170*H170,2)</f>
        <v>0</v>
      </c>
      <c r="BL170" s="17" t="s">
        <v>92</v>
      </c>
      <c r="BM170" s="248" t="s">
        <v>217</v>
      </c>
    </row>
    <row r="171" s="15" customFormat="1">
      <c r="A171" s="15"/>
      <c r="B171" s="273"/>
      <c r="C171" s="274"/>
      <c r="D171" s="252" t="s">
        <v>145</v>
      </c>
      <c r="E171" s="275" t="s">
        <v>1</v>
      </c>
      <c r="F171" s="276" t="s">
        <v>218</v>
      </c>
      <c r="G171" s="274"/>
      <c r="H171" s="275" t="s">
        <v>1</v>
      </c>
      <c r="I171" s="277"/>
      <c r="J171" s="274"/>
      <c r="K171" s="274"/>
      <c r="L171" s="278"/>
      <c r="M171" s="279"/>
      <c r="N171" s="280"/>
      <c r="O171" s="280"/>
      <c r="P171" s="280"/>
      <c r="Q171" s="280"/>
      <c r="R171" s="280"/>
      <c r="S171" s="280"/>
      <c r="T171" s="28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2" t="s">
        <v>145</v>
      </c>
      <c r="AU171" s="282" t="s">
        <v>86</v>
      </c>
      <c r="AV171" s="15" t="s">
        <v>82</v>
      </c>
      <c r="AW171" s="15" t="s">
        <v>34</v>
      </c>
      <c r="AX171" s="15" t="s">
        <v>77</v>
      </c>
      <c r="AY171" s="282" t="s">
        <v>134</v>
      </c>
    </row>
    <row r="172" s="13" customFormat="1">
      <c r="A172" s="13"/>
      <c r="B172" s="250"/>
      <c r="C172" s="251"/>
      <c r="D172" s="252" t="s">
        <v>145</v>
      </c>
      <c r="E172" s="253" t="s">
        <v>1</v>
      </c>
      <c r="F172" s="254" t="s">
        <v>219</v>
      </c>
      <c r="G172" s="251"/>
      <c r="H172" s="255">
        <v>42.979999999999997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145</v>
      </c>
      <c r="AU172" s="261" t="s">
        <v>86</v>
      </c>
      <c r="AV172" s="13" t="s">
        <v>86</v>
      </c>
      <c r="AW172" s="13" t="s">
        <v>34</v>
      </c>
      <c r="AX172" s="13" t="s">
        <v>82</v>
      </c>
      <c r="AY172" s="261" t="s">
        <v>134</v>
      </c>
    </row>
    <row r="173" s="2" customFormat="1" ht="24.15" customHeight="1">
      <c r="A173" s="38"/>
      <c r="B173" s="39"/>
      <c r="C173" s="236" t="s">
        <v>188</v>
      </c>
      <c r="D173" s="236" t="s">
        <v>137</v>
      </c>
      <c r="E173" s="237" t="s">
        <v>220</v>
      </c>
      <c r="F173" s="238" t="s">
        <v>221</v>
      </c>
      <c r="G173" s="239" t="s">
        <v>140</v>
      </c>
      <c r="H173" s="240">
        <v>85.959999999999994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42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92</v>
      </c>
      <c r="AT173" s="248" t="s">
        <v>137</v>
      </c>
      <c r="AU173" s="248" t="s">
        <v>86</v>
      </c>
      <c r="AY173" s="17" t="s">
        <v>134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82</v>
      </c>
      <c r="BK173" s="249">
        <f>ROUND(I173*H173,2)</f>
        <v>0</v>
      </c>
      <c r="BL173" s="17" t="s">
        <v>92</v>
      </c>
      <c r="BM173" s="248" t="s">
        <v>222</v>
      </c>
    </row>
    <row r="174" s="15" customFormat="1">
      <c r="A174" s="15"/>
      <c r="B174" s="273"/>
      <c r="C174" s="274"/>
      <c r="D174" s="252" t="s">
        <v>145</v>
      </c>
      <c r="E174" s="275" t="s">
        <v>1</v>
      </c>
      <c r="F174" s="276" t="s">
        <v>223</v>
      </c>
      <c r="G174" s="274"/>
      <c r="H174" s="275" t="s">
        <v>1</v>
      </c>
      <c r="I174" s="277"/>
      <c r="J174" s="274"/>
      <c r="K174" s="274"/>
      <c r="L174" s="278"/>
      <c r="M174" s="279"/>
      <c r="N174" s="280"/>
      <c r="O174" s="280"/>
      <c r="P174" s="280"/>
      <c r="Q174" s="280"/>
      <c r="R174" s="280"/>
      <c r="S174" s="280"/>
      <c r="T174" s="28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2" t="s">
        <v>145</v>
      </c>
      <c r="AU174" s="282" t="s">
        <v>86</v>
      </c>
      <c r="AV174" s="15" t="s">
        <v>82</v>
      </c>
      <c r="AW174" s="15" t="s">
        <v>34</v>
      </c>
      <c r="AX174" s="15" t="s">
        <v>77</v>
      </c>
      <c r="AY174" s="282" t="s">
        <v>134</v>
      </c>
    </row>
    <row r="175" s="13" customFormat="1">
      <c r="A175" s="13"/>
      <c r="B175" s="250"/>
      <c r="C175" s="251"/>
      <c r="D175" s="252" t="s">
        <v>145</v>
      </c>
      <c r="E175" s="253" t="s">
        <v>1</v>
      </c>
      <c r="F175" s="254" t="s">
        <v>224</v>
      </c>
      <c r="G175" s="251"/>
      <c r="H175" s="255">
        <v>85.959999999999994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145</v>
      </c>
      <c r="AU175" s="261" t="s">
        <v>86</v>
      </c>
      <c r="AV175" s="13" t="s">
        <v>86</v>
      </c>
      <c r="AW175" s="13" t="s">
        <v>34</v>
      </c>
      <c r="AX175" s="13" t="s">
        <v>82</v>
      </c>
      <c r="AY175" s="261" t="s">
        <v>134</v>
      </c>
    </row>
    <row r="176" s="2" customFormat="1" ht="24.15" customHeight="1">
      <c r="A176" s="38"/>
      <c r="B176" s="39"/>
      <c r="C176" s="236" t="s">
        <v>225</v>
      </c>
      <c r="D176" s="236" t="s">
        <v>137</v>
      </c>
      <c r="E176" s="237" t="s">
        <v>226</v>
      </c>
      <c r="F176" s="238" t="s">
        <v>227</v>
      </c>
      <c r="G176" s="239" t="s">
        <v>140</v>
      </c>
      <c r="H176" s="240">
        <v>125.92100000000001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42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92</v>
      </c>
      <c r="AT176" s="248" t="s">
        <v>137</v>
      </c>
      <c r="AU176" s="248" t="s">
        <v>86</v>
      </c>
      <c r="AY176" s="17" t="s">
        <v>134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82</v>
      </c>
      <c r="BK176" s="249">
        <f>ROUND(I176*H176,2)</f>
        <v>0</v>
      </c>
      <c r="BL176" s="17" t="s">
        <v>92</v>
      </c>
      <c r="BM176" s="248" t="s">
        <v>228</v>
      </c>
    </row>
    <row r="177" s="15" customFormat="1">
      <c r="A177" s="15"/>
      <c r="B177" s="273"/>
      <c r="C177" s="274"/>
      <c r="D177" s="252" t="s">
        <v>145</v>
      </c>
      <c r="E177" s="275" t="s">
        <v>1</v>
      </c>
      <c r="F177" s="276" t="s">
        <v>229</v>
      </c>
      <c r="G177" s="274"/>
      <c r="H177" s="275" t="s">
        <v>1</v>
      </c>
      <c r="I177" s="277"/>
      <c r="J177" s="274"/>
      <c r="K177" s="274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145</v>
      </c>
      <c r="AU177" s="282" t="s">
        <v>86</v>
      </c>
      <c r="AV177" s="15" t="s">
        <v>82</v>
      </c>
      <c r="AW177" s="15" t="s">
        <v>34</v>
      </c>
      <c r="AX177" s="15" t="s">
        <v>77</v>
      </c>
      <c r="AY177" s="282" t="s">
        <v>134</v>
      </c>
    </row>
    <row r="178" s="13" customFormat="1">
      <c r="A178" s="13"/>
      <c r="B178" s="250"/>
      <c r="C178" s="251"/>
      <c r="D178" s="252" t="s">
        <v>145</v>
      </c>
      <c r="E178" s="253" t="s">
        <v>1</v>
      </c>
      <c r="F178" s="254" t="s">
        <v>219</v>
      </c>
      <c r="G178" s="251"/>
      <c r="H178" s="255">
        <v>42.979999999999997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145</v>
      </c>
      <c r="AU178" s="261" t="s">
        <v>86</v>
      </c>
      <c r="AV178" s="13" t="s">
        <v>86</v>
      </c>
      <c r="AW178" s="13" t="s">
        <v>34</v>
      </c>
      <c r="AX178" s="13" t="s">
        <v>77</v>
      </c>
      <c r="AY178" s="261" t="s">
        <v>134</v>
      </c>
    </row>
    <row r="179" s="15" customFormat="1">
      <c r="A179" s="15"/>
      <c r="B179" s="273"/>
      <c r="C179" s="274"/>
      <c r="D179" s="252" t="s">
        <v>145</v>
      </c>
      <c r="E179" s="275" t="s">
        <v>1</v>
      </c>
      <c r="F179" s="276" t="s">
        <v>230</v>
      </c>
      <c r="G179" s="274"/>
      <c r="H179" s="275" t="s">
        <v>1</v>
      </c>
      <c r="I179" s="277"/>
      <c r="J179" s="274"/>
      <c r="K179" s="274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145</v>
      </c>
      <c r="AU179" s="282" t="s">
        <v>86</v>
      </c>
      <c r="AV179" s="15" t="s">
        <v>82</v>
      </c>
      <c r="AW179" s="15" t="s">
        <v>34</v>
      </c>
      <c r="AX179" s="15" t="s">
        <v>77</v>
      </c>
      <c r="AY179" s="282" t="s">
        <v>134</v>
      </c>
    </row>
    <row r="180" s="13" customFormat="1">
      <c r="A180" s="13"/>
      <c r="B180" s="250"/>
      <c r="C180" s="251"/>
      <c r="D180" s="252" t="s">
        <v>145</v>
      </c>
      <c r="E180" s="253" t="s">
        <v>1</v>
      </c>
      <c r="F180" s="254" t="s">
        <v>231</v>
      </c>
      <c r="G180" s="251"/>
      <c r="H180" s="255">
        <v>82.941000000000002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145</v>
      </c>
      <c r="AU180" s="261" t="s">
        <v>86</v>
      </c>
      <c r="AV180" s="13" t="s">
        <v>86</v>
      </c>
      <c r="AW180" s="13" t="s">
        <v>34</v>
      </c>
      <c r="AX180" s="13" t="s">
        <v>77</v>
      </c>
      <c r="AY180" s="261" t="s">
        <v>134</v>
      </c>
    </row>
    <row r="181" s="14" customFormat="1">
      <c r="A181" s="14"/>
      <c r="B181" s="262"/>
      <c r="C181" s="263"/>
      <c r="D181" s="252" t="s">
        <v>145</v>
      </c>
      <c r="E181" s="264" t="s">
        <v>1</v>
      </c>
      <c r="F181" s="265" t="s">
        <v>153</v>
      </c>
      <c r="G181" s="263"/>
      <c r="H181" s="266">
        <v>125.92099999999999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145</v>
      </c>
      <c r="AU181" s="272" t="s">
        <v>86</v>
      </c>
      <c r="AV181" s="14" t="s">
        <v>92</v>
      </c>
      <c r="AW181" s="14" t="s">
        <v>34</v>
      </c>
      <c r="AX181" s="14" t="s">
        <v>82</v>
      </c>
      <c r="AY181" s="272" t="s">
        <v>134</v>
      </c>
    </row>
    <row r="182" s="2" customFormat="1" ht="24.15" customHeight="1">
      <c r="A182" s="38"/>
      <c r="B182" s="39"/>
      <c r="C182" s="236" t="s">
        <v>232</v>
      </c>
      <c r="D182" s="236" t="s">
        <v>137</v>
      </c>
      <c r="E182" s="237" t="s">
        <v>233</v>
      </c>
      <c r="F182" s="238" t="s">
        <v>234</v>
      </c>
      <c r="G182" s="239" t="s">
        <v>140</v>
      </c>
      <c r="H182" s="240">
        <v>11.577999999999999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0.019949999999999999</v>
      </c>
      <c r="R182" s="246">
        <f>Q182*H182</f>
        <v>0.23098109999999997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92</v>
      </c>
      <c r="AT182" s="248" t="s">
        <v>137</v>
      </c>
      <c r="AU182" s="248" t="s">
        <v>86</v>
      </c>
      <c r="AY182" s="17" t="s">
        <v>134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82</v>
      </c>
      <c r="BK182" s="249">
        <f>ROUND(I182*H182,2)</f>
        <v>0</v>
      </c>
      <c r="BL182" s="17" t="s">
        <v>92</v>
      </c>
      <c r="BM182" s="248" t="s">
        <v>235</v>
      </c>
    </row>
    <row r="183" s="13" customFormat="1">
      <c r="A183" s="13"/>
      <c r="B183" s="250"/>
      <c r="C183" s="251"/>
      <c r="D183" s="252" t="s">
        <v>145</v>
      </c>
      <c r="E183" s="253" t="s">
        <v>1</v>
      </c>
      <c r="F183" s="254" t="s">
        <v>214</v>
      </c>
      <c r="G183" s="251"/>
      <c r="H183" s="255">
        <v>4.298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145</v>
      </c>
      <c r="AU183" s="261" t="s">
        <v>86</v>
      </c>
      <c r="AV183" s="13" t="s">
        <v>86</v>
      </c>
      <c r="AW183" s="13" t="s">
        <v>34</v>
      </c>
      <c r="AX183" s="13" t="s">
        <v>77</v>
      </c>
      <c r="AY183" s="261" t="s">
        <v>134</v>
      </c>
    </row>
    <row r="184" s="13" customFormat="1">
      <c r="A184" s="13"/>
      <c r="B184" s="250"/>
      <c r="C184" s="251"/>
      <c r="D184" s="252" t="s">
        <v>145</v>
      </c>
      <c r="E184" s="253" t="s">
        <v>1</v>
      </c>
      <c r="F184" s="254" t="s">
        <v>86</v>
      </c>
      <c r="G184" s="251"/>
      <c r="H184" s="255">
        <v>2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145</v>
      </c>
      <c r="AU184" s="261" t="s">
        <v>86</v>
      </c>
      <c r="AV184" s="13" t="s">
        <v>86</v>
      </c>
      <c r="AW184" s="13" t="s">
        <v>34</v>
      </c>
      <c r="AX184" s="13" t="s">
        <v>77</v>
      </c>
      <c r="AY184" s="261" t="s">
        <v>134</v>
      </c>
    </row>
    <row r="185" s="13" customFormat="1">
      <c r="A185" s="13"/>
      <c r="B185" s="250"/>
      <c r="C185" s="251"/>
      <c r="D185" s="252" t="s">
        <v>145</v>
      </c>
      <c r="E185" s="253" t="s">
        <v>1</v>
      </c>
      <c r="F185" s="254" t="s">
        <v>178</v>
      </c>
      <c r="G185" s="251"/>
      <c r="H185" s="255">
        <v>5.2800000000000002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145</v>
      </c>
      <c r="AU185" s="261" t="s">
        <v>86</v>
      </c>
      <c r="AV185" s="13" t="s">
        <v>86</v>
      </c>
      <c r="AW185" s="13" t="s">
        <v>34</v>
      </c>
      <c r="AX185" s="13" t="s">
        <v>77</v>
      </c>
      <c r="AY185" s="261" t="s">
        <v>134</v>
      </c>
    </row>
    <row r="186" s="14" customFormat="1">
      <c r="A186" s="14"/>
      <c r="B186" s="262"/>
      <c r="C186" s="263"/>
      <c r="D186" s="252" t="s">
        <v>145</v>
      </c>
      <c r="E186" s="264" t="s">
        <v>1</v>
      </c>
      <c r="F186" s="265" t="s">
        <v>153</v>
      </c>
      <c r="G186" s="263"/>
      <c r="H186" s="266">
        <v>11.577999999999999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145</v>
      </c>
      <c r="AU186" s="272" t="s">
        <v>86</v>
      </c>
      <c r="AV186" s="14" t="s">
        <v>92</v>
      </c>
      <c r="AW186" s="14" t="s">
        <v>34</v>
      </c>
      <c r="AX186" s="14" t="s">
        <v>82</v>
      </c>
      <c r="AY186" s="272" t="s">
        <v>134</v>
      </c>
    </row>
    <row r="187" s="2" customFormat="1" ht="14.4" customHeight="1">
      <c r="A187" s="38"/>
      <c r="B187" s="39"/>
      <c r="C187" s="236" t="s">
        <v>236</v>
      </c>
      <c r="D187" s="236" t="s">
        <v>137</v>
      </c>
      <c r="E187" s="237" t="s">
        <v>237</v>
      </c>
      <c r="F187" s="238" t="s">
        <v>238</v>
      </c>
      <c r="G187" s="239" t="s">
        <v>140</v>
      </c>
      <c r="H187" s="240">
        <v>50.259999999999998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42</v>
      </c>
      <c r="O187" s="91"/>
      <c r="P187" s="246">
        <f>O187*H187</f>
        <v>0</v>
      </c>
      <c r="Q187" s="246">
        <v>0.00158</v>
      </c>
      <c r="R187" s="246">
        <f>Q187*H187</f>
        <v>0.079410800000000004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92</v>
      </c>
      <c r="AT187" s="248" t="s">
        <v>137</v>
      </c>
      <c r="AU187" s="248" t="s">
        <v>86</v>
      </c>
      <c r="AY187" s="17" t="s">
        <v>134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82</v>
      </c>
      <c r="BK187" s="249">
        <f>ROUND(I187*H187,2)</f>
        <v>0</v>
      </c>
      <c r="BL187" s="17" t="s">
        <v>92</v>
      </c>
      <c r="BM187" s="248" t="s">
        <v>239</v>
      </c>
    </row>
    <row r="188" s="13" customFormat="1">
      <c r="A188" s="13"/>
      <c r="B188" s="250"/>
      <c r="C188" s="251"/>
      <c r="D188" s="252" t="s">
        <v>145</v>
      </c>
      <c r="E188" s="253" t="s">
        <v>1</v>
      </c>
      <c r="F188" s="254" t="s">
        <v>219</v>
      </c>
      <c r="G188" s="251"/>
      <c r="H188" s="255">
        <v>42.979999999999997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145</v>
      </c>
      <c r="AU188" s="261" t="s">
        <v>86</v>
      </c>
      <c r="AV188" s="13" t="s">
        <v>86</v>
      </c>
      <c r="AW188" s="13" t="s">
        <v>34</v>
      </c>
      <c r="AX188" s="13" t="s">
        <v>77</v>
      </c>
      <c r="AY188" s="261" t="s">
        <v>134</v>
      </c>
    </row>
    <row r="189" s="13" customFormat="1">
      <c r="A189" s="13"/>
      <c r="B189" s="250"/>
      <c r="C189" s="251"/>
      <c r="D189" s="252" t="s">
        <v>145</v>
      </c>
      <c r="E189" s="253" t="s">
        <v>1</v>
      </c>
      <c r="F189" s="254" t="s">
        <v>86</v>
      </c>
      <c r="G189" s="251"/>
      <c r="H189" s="255">
        <v>2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145</v>
      </c>
      <c r="AU189" s="261" t="s">
        <v>86</v>
      </c>
      <c r="AV189" s="13" t="s">
        <v>86</v>
      </c>
      <c r="AW189" s="13" t="s">
        <v>34</v>
      </c>
      <c r="AX189" s="13" t="s">
        <v>77</v>
      </c>
      <c r="AY189" s="261" t="s">
        <v>134</v>
      </c>
    </row>
    <row r="190" s="13" customFormat="1">
      <c r="A190" s="13"/>
      <c r="B190" s="250"/>
      <c r="C190" s="251"/>
      <c r="D190" s="252" t="s">
        <v>145</v>
      </c>
      <c r="E190" s="253" t="s">
        <v>1</v>
      </c>
      <c r="F190" s="254" t="s">
        <v>178</v>
      </c>
      <c r="G190" s="251"/>
      <c r="H190" s="255">
        <v>5.2800000000000002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145</v>
      </c>
      <c r="AU190" s="261" t="s">
        <v>86</v>
      </c>
      <c r="AV190" s="13" t="s">
        <v>86</v>
      </c>
      <c r="AW190" s="13" t="s">
        <v>34</v>
      </c>
      <c r="AX190" s="13" t="s">
        <v>77</v>
      </c>
      <c r="AY190" s="261" t="s">
        <v>134</v>
      </c>
    </row>
    <row r="191" s="14" customFormat="1">
      <c r="A191" s="14"/>
      <c r="B191" s="262"/>
      <c r="C191" s="263"/>
      <c r="D191" s="252" t="s">
        <v>145</v>
      </c>
      <c r="E191" s="264" t="s">
        <v>1</v>
      </c>
      <c r="F191" s="265" t="s">
        <v>153</v>
      </c>
      <c r="G191" s="263"/>
      <c r="H191" s="266">
        <v>50.259999999999998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145</v>
      </c>
      <c r="AU191" s="272" t="s">
        <v>86</v>
      </c>
      <c r="AV191" s="14" t="s">
        <v>92</v>
      </c>
      <c r="AW191" s="14" t="s">
        <v>34</v>
      </c>
      <c r="AX191" s="14" t="s">
        <v>82</v>
      </c>
      <c r="AY191" s="272" t="s">
        <v>134</v>
      </c>
    </row>
    <row r="192" s="12" customFormat="1" ht="22.8" customHeight="1">
      <c r="A192" s="12"/>
      <c r="B192" s="220"/>
      <c r="C192" s="221"/>
      <c r="D192" s="222" t="s">
        <v>76</v>
      </c>
      <c r="E192" s="234" t="s">
        <v>240</v>
      </c>
      <c r="F192" s="234" t="s">
        <v>241</v>
      </c>
      <c r="G192" s="221"/>
      <c r="H192" s="221"/>
      <c r="I192" s="224"/>
      <c r="J192" s="235">
        <f>BK192</f>
        <v>0</v>
      </c>
      <c r="K192" s="221"/>
      <c r="L192" s="226"/>
      <c r="M192" s="227"/>
      <c r="N192" s="228"/>
      <c r="O192" s="228"/>
      <c r="P192" s="229">
        <f>SUM(P193:P199)</f>
        <v>0</v>
      </c>
      <c r="Q192" s="228"/>
      <c r="R192" s="229">
        <f>SUM(R193:R199)</f>
        <v>0</v>
      </c>
      <c r="S192" s="228"/>
      <c r="T192" s="230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1" t="s">
        <v>82</v>
      </c>
      <c r="AT192" s="232" t="s">
        <v>76</v>
      </c>
      <c r="AU192" s="232" t="s">
        <v>82</v>
      </c>
      <c r="AY192" s="231" t="s">
        <v>134</v>
      </c>
      <c r="BK192" s="233">
        <f>SUM(BK193:BK199)</f>
        <v>0</v>
      </c>
    </row>
    <row r="193" s="2" customFormat="1" ht="24.15" customHeight="1">
      <c r="A193" s="38"/>
      <c r="B193" s="39"/>
      <c r="C193" s="236" t="s">
        <v>242</v>
      </c>
      <c r="D193" s="236" t="s">
        <v>137</v>
      </c>
      <c r="E193" s="237" t="s">
        <v>243</v>
      </c>
      <c r="F193" s="238" t="s">
        <v>244</v>
      </c>
      <c r="G193" s="239" t="s">
        <v>245</v>
      </c>
      <c r="H193" s="240">
        <v>0.51100000000000001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42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92</v>
      </c>
      <c r="AT193" s="248" t="s">
        <v>137</v>
      </c>
      <c r="AU193" s="248" t="s">
        <v>86</v>
      </c>
      <c r="AY193" s="17" t="s">
        <v>134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82</v>
      </c>
      <c r="BK193" s="249">
        <f>ROUND(I193*H193,2)</f>
        <v>0</v>
      </c>
      <c r="BL193" s="17" t="s">
        <v>92</v>
      </c>
      <c r="BM193" s="248" t="s">
        <v>246</v>
      </c>
    </row>
    <row r="194" s="2" customFormat="1" ht="24.15" customHeight="1">
      <c r="A194" s="38"/>
      <c r="B194" s="39"/>
      <c r="C194" s="236" t="s">
        <v>7</v>
      </c>
      <c r="D194" s="236" t="s">
        <v>137</v>
      </c>
      <c r="E194" s="237" t="s">
        <v>247</v>
      </c>
      <c r="F194" s="238" t="s">
        <v>248</v>
      </c>
      <c r="G194" s="239" t="s">
        <v>245</v>
      </c>
      <c r="H194" s="240">
        <v>2.5550000000000002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42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92</v>
      </c>
      <c r="AT194" s="248" t="s">
        <v>137</v>
      </c>
      <c r="AU194" s="248" t="s">
        <v>86</v>
      </c>
      <c r="AY194" s="17" t="s">
        <v>134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82</v>
      </c>
      <c r="BK194" s="249">
        <f>ROUND(I194*H194,2)</f>
        <v>0</v>
      </c>
      <c r="BL194" s="17" t="s">
        <v>92</v>
      </c>
      <c r="BM194" s="248" t="s">
        <v>249</v>
      </c>
    </row>
    <row r="195" s="13" customFormat="1">
      <c r="A195" s="13"/>
      <c r="B195" s="250"/>
      <c r="C195" s="251"/>
      <c r="D195" s="252" t="s">
        <v>145</v>
      </c>
      <c r="E195" s="253" t="s">
        <v>1</v>
      </c>
      <c r="F195" s="254" t="s">
        <v>250</v>
      </c>
      <c r="G195" s="251"/>
      <c r="H195" s="255">
        <v>2.5550000000000002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145</v>
      </c>
      <c r="AU195" s="261" t="s">
        <v>86</v>
      </c>
      <c r="AV195" s="13" t="s">
        <v>86</v>
      </c>
      <c r="AW195" s="13" t="s">
        <v>34</v>
      </c>
      <c r="AX195" s="13" t="s">
        <v>82</v>
      </c>
      <c r="AY195" s="261" t="s">
        <v>134</v>
      </c>
    </row>
    <row r="196" s="2" customFormat="1" ht="24.15" customHeight="1">
      <c r="A196" s="38"/>
      <c r="B196" s="39"/>
      <c r="C196" s="236" t="s">
        <v>251</v>
      </c>
      <c r="D196" s="236" t="s">
        <v>137</v>
      </c>
      <c r="E196" s="237" t="s">
        <v>252</v>
      </c>
      <c r="F196" s="238" t="s">
        <v>253</v>
      </c>
      <c r="G196" s="239" t="s">
        <v>245</v>
      </c>
      <c r="H196" s="240">
        <v>0.51100000000000001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42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92</v>
      </c>
      <c r="AT196" s="248" t="s">
        <v>137</v>
      </c>
      <c r="AU196" s="248" t="s">
        <v>86</v>
      </c>
      <c r="AY196" s="17" t="s">
        <v>134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82</v>
      </c>
      <c r="BK196" s="249">
        <f>ROUND(I196*H196,2)</f>
        <v>0</v>
      </c>
      <c r="BL196" s="17" t="s">
        <v>92</v>
      </c>
      <c r="BM196" s="248" t="s">
        <v>254</v>
      </c>
    </row>
    <row r="197" s="2" customFormat="1" ht="24.15" customHeight="1">
      <c r="A197" s="38"/>
      <c r="B197" s="39"/>
      <c r="C197" s="236" t="s">
        <v>255</v>
      </c>
      <c r="D197" s="236" t="s">
        <v>137</v>
      </c>
      <c r="E197" s="237" t="s">
        <v>256</v>
      </c>
      <c r="F197" s="238" t="s">
        <v>257</v>
      </c>
      <c r="G197" s="239" t="s">
        <v>245</v>
      </c>
      <c r="H197" s="240">
        <v>4.5990000000000002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92</v>
      </c>
      <c r="AT197" s="248" t="s">
        <v>137</v>
      </c>
      <c r="AU197" s="248" t="s">
        <v>86</v>
      </c>
      <c r="AY197" s="17" t="s">
        <v>134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82</v>
      </c>
      <c r="BK197" s="249">
        <f>ROUND(I197*H197,2)</f>
        <v>0</v>
      </c>
      <c r="BL197" s="17" t="s">
        <v>92</v>
      </c>
      <c r="BM197" s="248" t="s">
        <v>258</v>
      </c>
    </row>
    <row r="198" s="13" customFormat="1">
      <c r="A198" s="13"/>
      <c r="B198" s="250"/>
      <c r="C198" s="251"/>
      <c r="D198" s="252" t="s">
        <v>145</v>
      </c>
      <c r="E198" s="253" t="s">
        <v>1</v>
      </c>
      <c r="F198" s="254" t="s">
        <v>259</v>
      </c>
      <c r="G198" s="251"/>
      <c r="H198" s="255">
        <v>4.5990000000000002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145</v>
      </c>
      <c r="AU198" s="261" t="s">
        <v>86</v>
      </c>
      <c r="AV198" s="13" t="s">
        <v>86</v>
      </c>
      <c r="AW198" s="13" t="s">
        <v>34</v>
      </c>
      <c r="AX198" s="13" t="s">
        <v>82</v>
      </c>
      <c r="AY198" s="261" t="s">
        <v>134</v>
      </c>
    </row>
    <row r="199" s="2" customFormat="1" ht="24.15" customHeight="1">
      <c r="A199" s="38"/>
      <c r="B199" s="39"/>
      <c r="C199" s="236" t="s">
        <v>260</v>
      </c>
      <c r="D199" s="236" t="s">
        <v>137</v>
      </c>
      <c r="E199" s="237" t="s">
        <v>261</v>
      </c>
      <c r="F199" s="238" t="s">
        <v>262</v>
      </c>
      <c r="G199" s="239" t="s">
        <v>245</v>
      </c>
      <c r="H199" s="240">
        <v>0.51100000000000001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42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92</v>
      </c>
      <c r="AT199" s="248" t="s">
        <v>137</v>
      </c>
      <c r="AU199" s="248" t="s">
        <v>86</v>
      </c>
      <c r="AY199" s="17" t="s">
        <v>134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82</v>
      </c>
      <c r="BK199" s="249">
        <f>ROUND(I199*H199,2)</f>
        <v>0</v>
      </c>
      <c r="BL199" s="17" t="s">
        <v>92</v>
      </c>
      <c r="BM199" s="248" t="s">
        <v>263</v>
      </c>
    </row>
    <row r="200" s="12" customFormat="1" ht="22.8" customHeight="1">
      <c r="A200" s="12"/>
      <c r="B200" s="220"/>
      <c r="C200" s="221"/>
      <c r="D200" s="222" t="s">
        <v>76</v>
      </c>
      <c r="E200" s="234" t="s">
        <v>264</v>
      </c>
      <c r="F200" s="234" t="s">
        <v>265</v>
      </c>
      <c r="G200" s="221"/>
      <c r="H200" s="221"/>
      <c r="I200" s="224"/>
      <c r="J200" s="235">
        <f>BK200</f>
        <v>0</v>
      </c>
      <c r="K200" s="221"/>
      <c r="L200" s="226"/>
      <c r="M200" s="227"/>
      <c r="N200" s="228"/>
      <c r="O200" s="228"/>
      <c r="P200" s="229">
        <f>P201</f>
        <v>0</v>
      </c>
      <c r="Q200" s="228"/>
      <c r="R200" s="229">
        <f>R201</f>
        <v>0</v>
      </c>
      <c r="S200" s="228"/>
      <c r="T200" s="230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82</v>
      </c>
      <c r="AT200" s="232" t="s">
        <v>76</v>
      </c>
      <c r="AU200" s="232" t="s">
        <v>82</v>
      </c>
      <c r="AY200" s="231" t="s">
        <v>134</v>
      </c>
      <c r="BK200" s="233">
        <f>BK201</f>
        <v>0</v>
      </c>
    </row>
    <row r="201" s="2" customFormat="1" ht="14.4" customHeight="1">
      <c r="A201" s="38"/>
      <c r="B201" s="39"/>
      <c r="C201" s="236" t="s">
        <v>266</v>
      </c>
      <c r="D201" s="236" t="s">
        <v>137</v>
      </c>
      <c r="E201" s="237" t="s">
        <v>267</v>
      </c>
      <c r="F201" s="238" t="s">
        <v>268</v>
      </c>
      <c r="G201" s="239" t="s">
        <v>245</v>
      </c>
      <c r="H201" s="240">
        <v>6.1500000000000004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42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92</v>
      </c>
      <c r="AT201" s="248" t="s">
        <v>137</v>
      </c>
      <c r="AU201" s="248" t="s">
        <v>86</v>
      </c>
      <c r="AY201" s="17" t="s">
        <v>134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82</v>
      </c>
      <c r="BK201" s="249">
        <f>ROUND(I201*H201,2)</f>
        <v>0</v>
      </c>
      <c r="BL201" s="17" t="s">
        <v>92</v>
      </c>
      <c r="BM201" s="248" t="s">
        <v>269</v>
      </c>
    </row>
    <row r="202" s="12" customFormat="1" ht="25.92" customHeight="1">
      <c r="A202" s="12"/>
      <c r="B202" s="220"/>
      <c r="C202" s="221"/>
      <c r="D202" s="222" t="s">
        <v>76</v>
      </c>
      <c r="E202" s="223" t="s">
        <v>270</v>
      </c>
      <c r="F202" s="223" t="s">
        <v>271</v>
      </c>
      <c r="G202" s="221"/>
      <c r="H202" s="221"/>
      <c r="I202" s="224"/>
      <c r="J202" s="225">
        <f>BK202</f>
        <v>0</v>
      </c>
      <c r="K202" s="221"/>
      <c r="L202" s="226"/>
      <c r="M202" s="227"/>
      <c r="N202" s="228"/>
      <c r="O202" s="228"/>
      <c r="P202" s="229">
        <f>P203+P206+P210+P222</f>
        <v>0</v>
      </c>
      <c r="Q202" s="228"/>
      <c r="R202" s="229">
        <f>R203+R206+R210+R222</f>
        <v>0.18011489</v>
      </c>
      <c r="S202" s="228"/>
      <c r="T202" s="230">
        <f>T203+T206+T210+T222</f>
        <v>0.12461171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86</v>
      </c>
      <c r="AT202" s="232" t="s">
        <v>76</v>
      </c>
      <c r="AU202" s="232" t="s">
        <v>77</v>
      </c>
      <c r="AY202" s="231" t="s">
        <v>134</v>
      </c>
      <c r="BK202" s="233">
        <f>BK203+BK206+BK210+BK222</f>
        <v>0</v>
      </c>
    </row>
    <row r="203" s="12" customFormat="1" ht="22.8" customHeight="1">
      <c r="A203" s="12"/>
      <c r="B203" s="220"/>
      <c r="C203" s="221"/>
      <c r="D203" s="222" t="s">
        <v>76</v>
      </c>
      <c r="E203" s="234" t="s">
        <v>272</v>
      </c>
      <c r="F203" s="234" t="s">
        <v>273</v>
      </c>
      <c r="G203" s="221"/>
      <c r="H203" s="221"/>
      <c r="I203" s="224"/>
      <c r="J203" s="235">
        <f>BK203</f>
        <v>0</v>
      </c>
      <c r="K203" s="221"/>
      <c r="L203" s="226"/>
      <c r="M203" s="227"/>
      <c r="N203" s="228"/>
      <c r="O203" s="228"/>
      <c r="P203" s="229">
        <f>SUM(P204:P205)</f>
        <v>0</v>
      </c>
      <c r="Q203" s="228"/>
      <c r="R203" s="229">
        <f>SUM(R204:R205)</f>
        <v>0.00016000000000000001</v>
      </c>
      <c r="S203" s="228"/>
      <c r="T203" s="230">
        <f>SUM(T204:T205)</f>
        <v>0.0935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1" t="s">
        <v>86</v>
      </c>
      <c r="AT203" s="232" t="s">
        <v>76</v>
      </c>
      <c r="AU203" s="232" t="s">
        <v>82</v>
      </c>
      <c r="AY203" s="231" t="s">
        <v>134</v>
      </c>
      <c r="BK203" s="233">
        <f>SUM(BK204:BK205)</f>
        <v>0</v>
      </c>
    </row>
    <row r="204" s="2" customFormat="1" ht="24.15" customHeight="1">
      <c r="A204" s="38"/>
      <c r="B204" s="39"/>
      <c r="C204" s="236" t="s">
        <v>274</v>
      </c>
      <c r="D204" s="236" t="s">
        <v>137</v>
      </c>
      <c r="E204" s="237" t="s">
        <v>275</v>
      </c>
      <c r="F204" s="238" t="s">
        <v>276</v>
      </c>
      <c r="G204" s="239" t="s">
        <v>277</v>
      </c>
      <c r="H204" s="240">
        <v>2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42</v>
      </c>
      <c r="O204" s="91"/>
      <c r="P204" s="246">
        <f>O204*H204</f>
        <v>0</v>
      </c>
      <c r="Q204" s="246">
        <v>8.0000000000000007E-05</v>
      </c>
      <c r="R204" s="246">
        <f>Q204*H204</f>
        <v>0.00016000000000000001</v>
      </c>
      <c r="S204" s="246">
        <v>0.04675</v>
      </c>
      <c r="T204" s="247">
        <f>S204*H204</f>
        <v>0.0935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188</v>
      </c>
      <c r="AT204" s="248" t="s">
        <v>137</v>
      </c>
      <c r="AU204" s="248" t="s">
        <v>86</v>
      </c>
      <c r="AY204" s="17" t="s">
        <v>134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82</v>
      </c>
      <c r="BK204" s="249">
        <f>ROUND(I204*H204,2)</f>
        <v>0</v>
      </c>
      <c r="BL204" s="17" t="s">
        <v>188</v>
      </c>
      <c r="BM204" s="248" t="s">
        <v>278</v>
      </c>
    </row>
    <row r="205" s="2" customFormat="1" ht="24.15" customHeight="1">
      <c r="A205" s="38"/>
      <c r="B205" s="39"/>
      <c r="C205" s="236" t="s">
        <v>279</v>
      </c>
      <c r="D205" s="236" t="s">
        <v>137</v>
      </c>
      <c r="E205" s="237" t="s">
        <v>280</v>
      </c>
      <c r="F205" s="238" t="s">
        <v>281</v>
      </c>
      <c r="G205" s="239" t="s">
        <v>277</v>
      </c>
      <c r="H205" s="240">
        <v>2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42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188</v>
      </c>
      <c r="AT205" s="248" t="s">
        <v>137</v>
      </c>
      <c r="AU205" s="248" t="s">
        <v>86</v>
      </c>
      <c r="AY205" s="17" t="s">
        <v>134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82</v>
      </c>
      <c r="BK205" s="249">
        <f>ROUND(I205*H205,2)</f>
        <v>0</v>
      </c>
      <c r="BL205" s="17" t="s">
        <v>188</v>
      </c>
      <c r="BM205" s="248" t="s">
        <v>282</v>
      </c>
    </row>
    <row r="206" s="12" customFormat="1" ht="22.8" customHeight="1">
      <c r="A206" s="12"/>
      <c r="B206" s="220"/>
      <c r="C206" s="221"/>
      <c r="D206" s="222" t="s">
        <v>76</v>
      </c>
      <c r="E206" s="234" t="s">
        <v>283</v>
      </c>
      <c r="F206" s="234" t="s">
        <v>284</v>
      </c>
      <c r="G206" s="221"/>
      <c r="H206" s="221"/>
      <c r="I206" s="224"/>
      <c r="J206" s="235">
        <f>BK206</f>
        <v>0</v>
      </c>
      <c r="K206" s="221"/>
      <c r="L206" s="226"/>
      <c r="M206" s="227"/>
      <c r="N206" s="228"/>
      <c r="O206" s="228"/>
      <c r="P206" s="229">
        <f>SUM(P207:P209)</f>
        <v>0</v>
      </c>
      <c r="Q206" s="228"/>
      <c r="R206" s="229">
        <f>SUM(R207:R209)</f>
        <v>0</v>
      </c>
      <c r="S206" s="228"/>
      <c r="T206" s="230">
        <f>SUM(T207:T209)</f>
        <v>0.0054000000000000003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1" t="s">
        <v>86</v>
      </c>
      <c r="AT206" s="232" t="s">
        <v>76</v>
      </c>
      <c r="AU206" s="232" t="s">
        <v>82</v>
      </c>
      <c r="AY206" s="231" t="s">
        <v>134</v>
      </c>
      <c r="BK206" s="233">
        <f>SUM(BK207:BK209)</f>
        <v>0</v>
      </c>
    </row>
    <row r="207" s="2" customFormat="1" ht="24.15" customHeight="1">
      <c r="A207" s="38"/>
      <c r="B207" s="39"/>
      <c r="C207" s="236" t="s">
        <v>285</v>
      </c>
      <c r="D207" s="236" t="s">
        <v>137</v>
      </c>
      <c r="E207" s="237" t="s">
        <v>286</v>
      </c>
      <c r="F207" s="238" t="s">
        <v>287</v>
      </c>
      <c r="G207" s="239" t="s">
        <v>169</v>
      </c>
      <c r="H207" s="240">
        <v>1.8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42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0.0030000000000000001</v>
      </c>
      <c r="T207" s="247">
        <f>S207*H207</f>
        <v>0.0054000000000000003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188</v>
      </c>
      <c r="AT207" s="248" t="s">
        <v>137</v>
      </c>
      <c r="AU207" s="248" t="s">
        <v>86</v>
      </c>
      <c r="AY207" s="17" t="s">
        <v>134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82</v>
      </c>
      <c r="BK207" s="249">
        <f>ROUND(I207*H207,2)</f>
        <v>0</v>
      </c>
      <c r="BL207" s="17" t="s">
        <v>188</v>
      </c>
      <c r="BM207" s="248" t="s">
        <v>288</v>
      </c>
    </row>
    <row r="208" s="13" customFormat="1">
      <c r="A208" s="13"/>
      <c r="B208" s="250"/>
      <c r="C208" s="251"/>
      <c r="D208" s="252" t="s">
        <v>145</v>
      </c>
      <c r="E208" s="253" t="s">
        <v>1</v>
      </c>
      <c r="F208" s="254" t="s">
        <v>289</v>
      </c>
      <c r="G208" s="251"/>
      <c r="H208" s="255">
        <v>1.8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145</v>
      </c>
      <c r="AU208" s="261" t="s">
        <v>86</v>
      </c>
      <c r="AV208" s="13" t="s">
        <v>86</v>
      </c>
      <c r="AW208" s="13" t="s">
        <v>34</v>
      </c>
      <c r="AX208" s="13" t="s">
        <v>82</v>
      </c>
      <c r="AY208" s="261" t="s">
        <v>134</v>
      </c>
    </row>
    <row r="209" s="2" customFormat="1" ht="24.15" customHeight="1">
      <c r="A209" s="38"/>
      <c r="B209" s="39"/>
      <c r="C209" s="236" t="s">
        <v>290</v>
      </c>
      <c r="D209" s="236" t="s">
        <v>137</v>
      </c>
      <c r="E209" s="237" t="s">
        <v>291</v>
      </c>
      <c r="F209" s="238" t="s">
        <v>292</v>
      </c>
      <c r="G209" s="239" t="s">
        <v>293</v>
      </c>
      <c r="H209" s="240">
        <v>3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42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188</v>
      </c>
      <c r="AT209" s="248" t="s">
        <v>137</v>
      </c>
      <c r="AU209" s="248" t="s">
        <v>86</v>
      </c>
      <c r="AY209" s="17" t="s">
        <v>134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82</v>
      </c>
      <c r="BK209" s="249">
        <f>ROUND(I209*H209,2)</f>
        <v>0</v>
      </c>
      <c r="BL209" s="17" t="s">
        <v>188</v>
      </c>
      <c r="BM209" s="248" t="s">
        <v>294</v>
      </c>
    </row>
    <row r="210" s="12" customFormat="1" ht="22.8" customHeight="1">
      <c r="A210" s="12"/>
      <c r="B210" s="220"/>
      <c r="C210" s="221"/>
      <c r="D210" s="222" t="s">
        <v>76</v>
      </c>
      <c r="E210" s="234" t="s">
        <v>295</v>
      </c>
      <c r="F210" s="234" t="s">
        <v>296</v>
      </c>
      <c r="G210" s="221"/>
      <c r="H210" s="221"/>
      <c r="I210" s="224"/>
      <c r="J210" s="235">
        <f>BK210</f>
        <v>0</v>
      </c>
      <c r="K210" s="221"/>
      <c r="L210" s="226"/>
      <c r="M210" s="227"/>
      <c r="N210" s="228"/>
      <c r="O210" s="228"/>
      <c r="P210" s="229">
        <f>SUM(P211:P221)</f>
        <v>0</v>
      </c>
      <c r="Q210" s="228"/>
      <c r="R210" s="229">
        <f>SUM(R211:R221)</f>
        <v>0.0353126</v>
      </c>
      <c r="S210" s="228"/>
      <c r="T210" s="230">
        <f>SUM(T211:T221)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1" t="s">
        <v>86</v>
      </c>
      <c r="AT210" s="232" t="s">
        <v>76</v>
      </c>
      <c r="AU210" s="232" t="s">
        <v>82</v>
      </c>
      <c r="AY210" s="231" t="s">
        <v>134</v>
      </c>
      <c r="BK210" s="233">
        <f>SUM(BK211:BK221)</f>
        <v>0</v>
      </c>
    </row>
    <row r="211" s="2" customFormat="1" ht="14.4" customHeight="1">
      <c r="A211" s="38"/>
      <c r="B211" s="39"/>
      <c r="C211" s="236" t="s">
        <v>297</v>
      </c>
      <c r="D211" s="236" t="s">
        <v>137</v>
      </c>
      <c r="E211" s="237" t="s">
        <v>298</v>
      </c>
      <c r="F211" s="238" t="s">
        <v>299</v>
      </c>
      <c r="G211" s="239" t="s">
        <v>140</v>
      </c>
      <c r="H211" s="240">
        <v>43.609999999999999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42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188</v>
      </c>
      <c r="AT211" s="248" t="s">
        <v>137</v>
      </c>
      <c r="AU211" s="248" t="s">
        <v>86</v>
      </c>
      <c r="AY211" s="17" t="s">
        <v>134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82</v>
      </c>
      <c r="BK211" s="249">
        <f>ROUND(I211*H211,2)</f>
        <v>0</v>
      </c>
      <c r="BL211" s="17" t="s">
        <v>188</v>
      </c>
      <c r="BM211" s="248" t="s">
        <v>300</v>
      </c>
    </row>
    <row r="212" s="13" customFormat="1">
      <c r="A212" s="13"/>
      <c r="B212" s="250"/>
      <c r="C212" s="251"/>
      <c r="D212" s="252" t="s">
        <v>145</v>
      </c>
      <c r="E212" s="253" t="s">
        <v>1</v>
      </c>
      <c r="F212" s="254" t="s">
        <v>219</v>
      </c>
      <c r="G212" s="251"/>
      <c r="H212" s="255">
        <v>42.979999999999997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145</v>
      </c>
      <c r="AU212" s="261" t="s">
        <v>86</v>
      </c>
      <c r="AV212" s="13" t="s">
        <v>86</v>
      </c>
      <c r="AW212" s="13" t="s">
        <v>34</v>
      </c>
      <c r="AX212" s="13" t="s">
        <v>77</v>
      </c>
      <c r="AY212" s="261" t="s">
        <v>134</v>
      </c>
    </row>
    <row r="213" s="13" customFormat="1">
      <c r="A213" s="13"/>
      <c r="B213" s="250"/>
      <c r="C213" s="251"/>
      <c r="D213" s="252" t="s">
        <v>145</v>
      </c>
      <c r="E213" s="253" t="s">
        <v>1</v>
      </c>
      <c r="F213" s="254" t="s">
        <v>301</v>
      </c>
      <c r="G213" s="251"/>
      <c r="H213" s="255">
        <v>0.63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145</v>
      </c>
      <c r="AU213" s="261" t="s">
        <v>86</v>
      </c>
      <c r="AV213" s="13" t="s">
        <v>86</v>
      </c>
      <c r="AW213" s="13" t="s">
        <v>34</v>
      </c>
      <c r="AX213" s="13" t="s">
        <v>77</v>
      </c>
      <c r="AY213" s="261" t="s">
        <v>134</v>
      </c>
    </row>
    <row r="214" s="14" customFormat="1">
      <c r="A214" s="14"/>
      <c r="B214" s="262"/>
      <c r="C214" s="263"/>
      <c r="D214" s="252" t="s">
        <v>145</v>
      </c>
      <c r="E214" s="264" t="s">
        <v>1</v>
      </c>
      <c r="F214" s="265" t="s">
        <v>153</v>
      </c>
      <c r="G214" s="263"/>
      <c r="H214" s="266">
        <v>43.609999999999999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145</v>
      </c>
      <c r="AU214" s="272" t="s">
        <v>86</v>
      </c>
      <c r="AV214" s="14" t="s">
        <v>92</v>
      </c>
      <c r="AW214" s="14" t="s">
        <v>34</v>
      </c>
      <c r="AX214" s="14" t="s">
        <v>82</v>
      </c>
      <c r="AY214" s="272" t="s">
        <v>134</v>
      </c>
    </row>
    <row r="215" s="2" customFormat="1" ht="24.15" customHeight="1">
      <c r="A215" s="38"/>
      <c r="B215" s="39"/>
      <c r="C215" s="236" t="s">
        <v>302</v>
      </c>
      <c r="D215" s="236" t="s">
        <v>137</v>
      </c>
      <c r="E215" s="237" t="s">
        <v>303</v>
      </c>
      <c r="F215" s="238" t="s">
        <v>304</v>
      </c>
      <c r="G215" s="239" t="s">
        <v>169</v>
      </c>
      <c r="H215" s="240">
        <v>13.945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42</v>
      </c>
      <c r="O215" s="91"/>
      <c r="P215" s="246">
        <f>O215*H215</f>
        <v>0</v>
      </c>
      <c r="Q215" s="246">
        <v>5.0000000000000002E-05</v>
      </c>
      <c r="R215" s="246">
        <f>Q215*H215</f>
        <v>0.00069725000000000006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188</v>
      </c>
      <c r="AT215" s="248" t="s">
        <v>137</v>
      </c>
      <c r="AU215" s="248" t="s">
        <v>86</v>
      </c>
      <c r="AY215" s="17" t="s">
        <v>134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82</v>
      </c>
      <c r="BK215" s="249">
        <f>ROUND(I215*H215,2)</f>
        <v>0</v>
      </c>
      <c r="BL215" s="17" t="s">
        <v>188</v>
      </c>
      <c r="BM215" s="248" t="s">
        <v>305</v>
      </c>
    </row>
    <row r="216" s="2" customFormat="1" ht="24.15" customHeight="1">
      <c r="A216" s="38"/>
      <c r="B216" s="39"/>
      <c r="C216" s="236" t="s">
        <v>306</v>
      </c>
      <c r="D216" s="236" t="s">
        <v>137</v>
      </c>
      <c r="E216" s="237" t="s">
        <v>307</v>
      </c>
      <c r="F216" s="238" t="s">
        <v>308</v>
      </c>
      <c r="G216" s="239" t="s">
        <v>140</v>
      </c>
      <c r="H216" s="240">
        <v>44.954999999999998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42</v>
      </c>
      <c r="O216" s="91"/>
      <c r="P216" s="246">
        <f>O216*H216</f>
        <v>0</v>
      </c>
      <c r="Q216" s="246">
        <v>0.00029</v>
      </c>
      <c r="R216" s="246">
        <f>Q216*H216</f>
        <v>0.01303695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188</v>
      </c>
      <c r="AT216" s="248" t="s">
        <v>137</v>
      </c>
      <c r="AU216" s="248" t="s">
        <v>86</v>
      </c>
      <c r="AY216" s="17" t="s">
        <v>134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82</v>
      </c>
      <c r="BK216" s="249">
        <f>ROUND(I216*H216,2)</f>
        <v>0</v>
      </c>
      <c r="BL216" s="17" t="s">
        <v>188</v>
      </c>
      <c r="BM216" s="248" t="s">
        <v>309</v>
      </c>
    </row>
    <row r="217" s="13" customFormat="1">
      <c r="A217" s="13"/>
      <c r="B217" s="250"/>
      <c r="C217" s="251"/>
      <c r="D217" s="252" t="s">
        <v>145</v>
      </c>
      <c r="E217" s="253" t="s">
        <v>1</v>
      </c>
      <c r="F217" s="254" t="s">
        <v>219</v>
      </c>
      <c r="G217" s="251"/>
      <c r="H217" s="255">
        <v>42.979999999999997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145</v>
      </c>
      <c r="AU217" s="261" t="s">
        <v>86</v>
      </c>
      <c r="AV217" s="13" t="s">
        <v>86</v>
      </c>
      <c r="AW217" s="13" t="s">
        <v>34</v>
      </c>
      <c r="AX217" s="13" t="s">
        <v>77</v>
      </c>
      <c r="AY217" s="261" t="s">
        <v>134</v>
      </c>
    </row>
    <row r="218" s="13" customFormat="1">
      <c r="A218" s="13"/>
      <c r="B218" s="250"/>
      <c r="C218" s="251"/>
      <c r="D218" s="252" t="s">
        <v>145</v>
      </c>
      <c r="E218" s="253" t="s">
        <v>1</v>
      </c>
      <c r="F218" s="254" t="s">
        <v>301</v>
      </c>
      <c r="G218" s="251"/>
      <c r="H218" s="255">
        <v>0.63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145</v>
      </c>
      <c r="AU218" s="261" t="s">
        <v>86</v>
      </c>
      <c r="AV218" s="13" t="s">
        <v>86</v>
      </c>
      <c r="AW218" s="13" t="s">
        <v>34</v>
      </c>
      <c r="AX218" s="13" t="s">
        <v>77</v>
      </c>
      <c r="AY218" s="261" t="s">
        <v>134</v>
      </c>
    </row>
    <row r="219" s="13" customFormat="1">
      <c r="A219" s="13"/>
      <c r="B219" s="250"/>
      <c r="C219" s="251"/>
      <c r="D219" s="252" t="s">
        <v>145</v>
      </c>
      <c r="E219" s="253" t="s">
        <v>1</v>
      </c>
      <c r="F219" s="254" t="s">
        <v>310</v>
      </c>
      <c r="G219" s="251"/>
      <c r="H219" s="255">
        <v>1.345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145</v>
      </c>
      <c r="AU219" s="261" t="s">
        <v>86</v>
      </c>
      <c r="AV219" s="13" t="s">
        <v>86</v>
      </c>
      <c r="AW219" s="13" t="s">
        <v>34</v>
      </c>
      <c r="AX219" s="13" t="s">
        <v>77</v>
      </c>
      <c r="AY219" s="261" t="s">
        <v>134</v>
      </c>
    </row>
    <row r="220" s="14" customFormat="1">
      <c r="A220" s="14"/>
      <c r="B220" s="262"/>
      <c r="C220" s="263"/>
      <c r="D220" s="252" t="s">
        <v>145</v>
      </c>
      <c r="E220" s="264" t="s">
        <v>1</v>
      </c>
      <c r="F220" s="265" t="s">
        <v>153</v>
      </c>
      <c r="G220" s="263"/>
      <c r="H220" s="266">
        <v>44.954999999999998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145</v>
      </c>
      <c r="AU220" s="272" t="s">
        <v>86</v>
      </c>
      <c r="AV220" s="14" t="s">
        <v>92</v>
      </c>
      <c r="AW220" s="14" t="s">
        <v>34</v>
      </c>
      <c r="AX220" s="14" t="s">
        <v>82</v>
      </c>
      <c r="AY220" s="272" t="s">
        <v>134</v>
      </c>
    </row>
    <row r="221" s="2" customFormat="1" ht="24.15" customHeight="1">
      <c r="A221" s="38"/>
      <c r="B221" s="39"/>
      <c r="C221" s="236" t="s">
        <v>311</v>
      </c>
      <c r="D221" s="236" t="s">
        <v>137</v>
      </c>
      <c r="E221" s="237" t="s">
        <v>312</v>
      </c>
      <c r="F221" s="238" t="s">
        <v>313</v>
      </c>
      <c r="G221" s="239" t="s">
        <v>140</v>
      </c>
      <c r="H221" s="240">
        <v>44.954999999999998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42</v>
      </c>
      <c r="O221" s="91"/>
      <c r="P221" s="246">
        <f>O221*H221</f>
        <v>0</v>
      </c>
      <c r="Q221" s="246">
        <v>0.00048000000000000001</v>
      </c>
      <c r="R221" s="246">
        <f>Q221*H221</f>
        <v>0.021578400000000001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188</v>
      </c>
      <c r="AT221" s="248" t="s">
        <v>137</v>
      </c>
      <c r="AU221" s="248" t="s">
        <v>86</v>
      </c>
      <c r="AY221" s="17" t="s">
        <v>134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82</v>
      </c>
      <c r="BK221" s="249">
        <f>ROUND(I221*H221,2)</f>
        <v>0</v>
      </c>
      <c r="BL221" s="17" t="s">
        <v>188</v>
      </c>
      <c r="BM221" s="248" t="s">
        <v>314</v>
      </c>
    </row>
    <row r="222" s="12" customFormat="1" ht="22.8" customHeight="1">
      <c r="A222" s="12"/>
      <c r="B222" s="220"/>
      <c r="C222" s="221"/>
      <c r="D222" s="222" t="s">
        <v>76</v>
      </c>
      <c r="E222" s="234" t="s">
        <v>315</v>
      </c>
      <c r="F222" s="234" t="s">
        <v>316</v>
      </c>
      <c r="G222" s="221"/>
      <c r="H222" s="221"/>
      <c r="I222" s="224"/>
      <c r="J222" s="235">
        <f>BK222</f>
        <v>0</v>
      </c>
      <c r="K222" s="221"/>
      <c r="L222" s="226"/>
      <c r="M222" s="227"/>
      <c r="N222" s="228"/>
      <c r="O222" s="228"/>
      <c r="P222" s="229">
        <f>SUM(P223:P230)</f>
        <v>0</v>
      </c>
      <c r="Q222" s="228"/>
      <c r="R222" s="229">
        <f>SUM(R223:R230)</f>
        <v>0.14464229000000001</v>
      </c>
      <c r="S222" s="228"/>
      <c r="T222" s="230">
        <f>SUM(T223:T230)</f>
        <v>0.025711710000000002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1" t="s">
        <v>86</v>
      </c>
      <c r="AT222" s="232" t="s">
        <v>76</v>
      </c>
      <c r="AU222" s="232" t="s">
        <v>82</v>
      </c>
      <c r="AY222" s="231" t="s">
        <v>134</v>
      </c>
      <c r="BK222" s="233">
        <f>SUM(BK223:BK230)</f>
        <v>0</v>
      </c>
    </row>
    <row r="223" s="2" customFormat="1" ht="14.4" customHeight="1">
      <c r="A223" s="38"/>
      <c r="B223" s="39"/>
      <c r="C223" s="236" t="s">
        <v>317</v>
      </c>
      <c r="D223" s="236" t="s">
        <v>137</v>
      </c>
      <c r="E223" s="237" t="s">
        <v>318</v>
      </c>
      <c r="F223" s="238" t="s">
        <v>319</v>
      </c>
      <c r="G223" s="239" t="s">
        <v>140</v>
      </c>
      <c r="H223" s="240">
        <v>82.941000000000002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42</v>
      </c>
      <c r="O223" s="91"/>
      <c r="P223" s="246">
        <f>O223*H223</f>
        <v>0</v>
      </c>
      <c r="Q223" s="246">
        <v>0.001</v>
      </c>
      <c r="R223" s="246">
        <f>Q223*H223</f>
        <v>0.082941000000000001</v>
      </c>
      <c r="S223" s="246">
        <v>0.00031</v>
      </c>
      <c r="T223" s="247">
        <f>S223*H223</f>
        <v>0.025711710000000002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188</v>
      </c>
      <c r="AT223" s="248" t="s">
        <v>137</v>
      </c>
      <c r="AU223" s="248" t="s">
        <v>86</v>
      </c>
      <c r="AY223" s="17" t="s">
        <v>134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82</v>
      </c>
      <c r="BK223" s="249">
        <f>ROUND(I223*H223,2)</f>
        <v>0</v>
      </c>
      <c r="BL223" s="17" t="s">
        <v>188</v>
      </c>
      <c r="BM223" s="248" t="s">
        <v>320</v>
      </c>
    </row>
    <row r="224" s="2" customFormat="1" ht="24.15" customHeight="1">
      <c r="A224" s="38"/>
      <c r="B224" s="39"/>
      <c r="C224" s="236" t="s">
        <v>321</v>
      </c>
      <c r="D224" s="236" t="s">
        <v>137</v>
      </c>
      <c r="E224" s="237" t="s">
        <v>322</v>
      </c>
      <c r="F224" s="238" t="s">
        <v>323</v>
      </c>
      <c r="G224" s="239" t="s">
        <v>140</v>
      </c>
      <c r="H224" s="240">
        <v>125.92100000000001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42</v>
      </c>
      <c r="O224" s="91"/>
      <c r="P224" s="246">
        <f>O224*H224</f>
        <v>0</v>
      </c>
      <c r="Q224" s="246">
        <v>0.00020000000000000001</v>
      </c>
      <c r="R224" s="246">
        <f>Q224*H224</f>
        <v>0.025184200000000004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188</v>
      </c>
      <c r="AT224" s="248" t="s">
        <v>137</v>
      </c>
      <c r="AU224" s="248" t="s">
        <v>86</v>
      </c>
      <c r="AY224" s="17" t="s">
        <v>134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82</v>
      </c>
      <c r="BK224" s="249">
        <f>ROUND(I224*H224,2)</f>
        <v>0</v>
      </c>
      <c r="BL224" s="17" t="s">
        <v>188</v>
      </c>
      <c r="BM224" s="248" t="s">
        <v>324</v>
      </c>
    </row>
    <row r="225" s="15" customFormat="1">
      <c r="A225" s="15"/>
      <c r="B225" s="273"/>
      <c r="C225" s="274"/>
      <c r="D225" s="252" t="s">
        <v>145</v>
      </c>
      <c r="E225" s="275" t="s">
        <v>1</v>
      </c>
      <c r="F225" s="276" t="s">
        <v>230</v>
      </c>
      <c r="G225" s="274"/>
      <c r="H225" s="275" t="s">
        <v>1</v>
      </c>
      <c r="I225" s="277"/>
      <c r="J225" s="274"/>
      <c r="K225" s="274"/>
      <c r="L225" s="278"/>
      <c r="M225" s="279"/>
      <c r="N225" s="280"/>
      <c r="O225" s="280"/>
      <c r="P225" s="280"/>
      <c r="Q225" s="280"/>
      <c r="R225" s="280"/>
      <c r="S225" s="280"/>
      <c r="T225" s="28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2" t="s">
        <v>145</v>
      </c>
      <c r="AU225" s="282" t="s">
        <v>86</v>
      </c>
      <c r="AV225" s="15" t="s">
        <v>82</v>
      </c>
      <c r="AW225" s="15" t="s">
        <v>34</v>
      </c>
      <c r="AX225" s="15" t="s">
        <v>77</v>
      </c>
      <c r="AY225" s="282" t="s">
        <v>134</v>
      </c>
    </row>
    <row r="226" s="13" customFormat="1">
      <c r="A226" s="13"/>
      <c r="B226" s="250"/>
      <c r="C226" s="251"/>
      <c r="D226" s="252" t="s">
        <v>145</v>
      </c>
      <c r="E226" s="253" t="s">
        <v>1</v>
      </c>
      <c r="F226" s="254" t="s">
        <v>231</v>
      </c>
      <c r="G226" s="251"/>
      <c r="H226" s="255">
        <v>82.941000000000002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145</v>
      </c>
      <c r="AU226" s="261" t="s">
        <v>86</v>
      </c>
      <c r="AV226" s="13" t="s">
        <v>86</v>
      </c>
      <c r="AW226" s="13" t="s">
        <v>34</v>
      </c>
      <c r="AX226" s="13" t="s">
        <v>77</v>
      </c>
      <c r="AY226" s="261" t="s">
        <v>134</v>
      </c>
    </row>
    <row r="227" s="15" customFormat="1">
      <c r="A227" s="15"/>
      <c r="B227" s="273"/>
      <c r="C227" s="274"/>
      <c r="D227" s="252" t="s">
        <v>145</v>
      </c>
      <c r="E227" s="275" t="s">
        <v>1</v>
      </c>
      <c r="F227" s="276" t="s">
        <v>325</v>
      </c>
      <c r="G227" s="274"/>
      <c r="H227" s="275" t="s">
        <v>1</v>
      </c>
      <c r="I227" s="277"/>
      <c r="J227" s="274"/>
      <c r="K227" s="274"/>
      <c r="L227" s="278"/>
      <c r="M227" s="279"/>
      <c r="N227" s="280"/>
      <c r="O227" s="280"/>
      <c r="P227" s="280"/>
      <c r="Q227" s="280"/>
      <c r="R227" s="280"/>
      <c r="S227" s="280"/>
      <c r="T227" s="28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2" t="s">
        <v>145</v>
      </c>
      <c r="AU227" s="282" t="s">
        <v>86</v>
      </c>
      <c r="AV227" s="15" t="s">
        <v>82</v>
      </c>
      <c r="AW227" s="15" t="s">
        <v>34</v>
      </c>
      <c r="AX227" s="15" t="s">
        <v>77</v>
      </c>
      <c r="AY227" s="282" t="s">
        <v>134</v>
      </c>
    </row>
    <row r="228" s="13" customFormat="1">
      <c r="A228" s="13"/>
      <c r="B228" s="250"/>
      <c r="C228" s="251"/>
      <c r="D228" s="252" t="s">
        <v>145</v>
      </c>
      <c r="E228" s="253" t="s">
        <v>1</v>
      </c>
      <c r="F228" s="254" t="s">
        <v>219</v>
      </c>
      <c r="G228" s="251"/>
      <c r="H228" s="255">
        <v>42.979999999999997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145</v>
      </c>
      <c r="AU228" s="261" t="s">
        <v>86</v>
      </c>
      <c r="AV228" s="13" t="s">
        <v>86</v>
      </c>
      <c r="AW228" s="13" t="s">
        <v>34</v>
      </c>
      <c r="AX228" s="13" t="s">
        <v>77</v>
      </c>
      <c r="AY228" s="261" t="s">
        <v>134</v>
      </c>
    </row>
    <row r="229" s="14" customFormat="1">
      <c r="A229" s="14"/>
      <c r="B229" s="262"/>
      <c r="C229" s="263"/>
      <c r="D229" s="252" t="s">
        <v>145</v>
      </c>
      <c r="E229" s="264" t="s">
        <v>1</v>
      </c>
      <c r="F229" s="265" t="s">
        <v>153</v>
      </c>
      <c r="G229" s="263"/>
      <c r="H229" s="266">
        <v>125.92099999999999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2" t="s">
        <v>145</v>
      </c>
      <c r="AU229" s="272" t="s">
        <v>86</v>
      </c>
      <c r="AV229" s="14" t="s">
        <v>92</v>
      </c>
      <c r="AW229" s="14" t="s">
        <v>34</v>
      </c>
      <c r="AX229" s="14" t="s">
        <v>82</v>
      </c>
      <c r="AY229" s="272" t="s">
        <v>134</v>
      </c>
    </row>
    <row r="230" s="2" customFormat="1" ht="24.15" customHeight="1">
      <c r="A230" s="38"/>
      <c r="B230" s="39"/>
      <c r="C230" s="236" t="s">
        <v>326</v>
      </c>
      <c r="D230" s="236" t="s">
        <v>137</v>
      </c>
      <c r="E230" s="237" t="s">
        <v>327</v>
      </c>
      <c r="F230" s="238" t="s">
        <v>328</v>
      </c>
      <c r="G230" s="239" t="s">
        <v>140</v>
      </c>
      <c r="H230" s="240">
        <v>125.92100000000001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42</v>
      </c>
      <c r="O230" s="91"/>
      <c r="P230" s="246">
        <f>O230*H230</f>
        <v>0</v>
      </c>
      <c r="Q230" s="246">
        <v>0.00029</v>
      </c>
      <c r="R230" s="246">
        <f>Q230*H230</f>
        <v>0.036517090000000002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188</v>
      </c>
      <c r="AT230" s="248" t="s">
        <v>137</v>
      </c>
      <c r="AU230" s="248" t="s">
        <v>86</v>
      </c>
      <c r="AY230" s="17" t="s">
        <v>134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82</v>
      </c>
      <c r="BK230" s="249">
        <f>ROUND(I230*H230,2)</f>
        <v>0</v>
      </c>
      <c r="BL230" s="17" t="s">
        <v>188</v>
      </c>
      <c r="BM230" s="248" t="s">
        <v>329</v>
      </c>
    </row>
    <row r="231" s="12" customFormat="1" ht="25.92" customHeight="1">
      <c r="A231" s="12"/>
      <c r="B231" s="220"/>
      <c r="C231" s="221"/>
      <c r="D231" s="222" t="s">
        <v>76</v>
      </c>
      <c r="E231" s="223" t="s">
        <v>330</v>
      </c>
      <c r="F231" s="223" t="s">
        <v>331</v>
      </c>
      <c r="G231" s="221"/>
      <c r="H231" s="221"/>
      <c r="I231" s="224"/>
      <c r="J231" s="225">
        <f>BK231</f>
        <v>0</v>
      </c>
      <c r="K231" s="221"/>
      <c r="L231" s="226"/>
      <c r="M231" s="227"/>
      <c r="N231" s="228"/>
      <c r="O231" s="228"/>
      <c r="P231" s="229">
        <f>P232+P234</f>
        <v>0</v>
      </c>
      <c r="Q231" s="228"/>
      <c r="R231" s="229">
        <f>R232+R234</f>
        <v>0</v>
      </c>
      <c r="S231" s="228"/>
      <c r="T231" s="230">
        <f>T232+T234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163</v>
      </c>
      <c r="AT231" s="232" t="s">
        <v>76</v>
      </c>
      <c r="AU231" s="232" t="s">
        <v>77</v>
      </c>
      <c r="AY231" s="231" t="s">
        <v>134</v>
      </c>
      <c r="BK231" s="233">
        <f>BK232+BK234</f>
        <v>0</v>
      </c>
    </row>
    <row r="232" s="12" customFormat="1" ht="22.8" customHeight="1">
      <c r="A232" s="12"/>
      <c r="B232" s="220"/>
      <c r="C232" s="221"/>
      <c r="D232" s="222" t="s">
        <v>76</v>
      </c>
      <c r="E232" s="234" t="s">
        <v>332</v>
      </c>
      <c r="F232" s="234" t="s">
        <v>333</v>
      </c>
      <c r="G232" s="221"/>
      <c r="H232" s="221"/>
      <c r="I232" s="224"/>
      <c r="J232" s="235">
        <f>BK232</f>
        <v>0</v>
      </c>
      <c r="K232" s="221"/>
      <c r="L232" s="226"/>
      <c r="M232" s="227"/>
      <c r="N232" s="228"/>
      <c r="O232" s="228"/>
      <c r="P232" s="229">
        <f>P233</f>
        <v>0</v>
      </c>
      <c r="Q232" s="228"/>
      <c r="R232" s="229">
        <f>R233</f>
        <v>0</v>
      </c>
      <c r="S232" s="228"/>
      <c r="T232" s="230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1" t="s">
        <v>163</v>
      </c>
      <c r="AT232" s="232" t="s">
        <v>76</v>
      </c>
      <c r="AU232" s="232" t="s">
        <v>82</v>
      </c>
      <c r="AY232" s="231" t="s">
        <v>134</v>
      </c>
      <c r="BK232" s="233">
        <f>BK233</f>
        <v>0</v>
      </c>
    </row>
    <row r="233" s="2" customFormat="1" ht="14.4" customHeight="1">
      <c r="A233" s="38"/>
      <c r="B233" s="39"/>
      <c r="C233" s="236" t="s">
        <v>334</v>
      </c>
      <c r="D233" s="236" t="s">
        <v>137</v>
      </c>
      <c r="E233" s="237" t="s">
        <v>335</v>
      </c>
      <c r="F233" s="238" t="s">
        <v>333</v>
      </c>
      <c r="G233" s="239" t="s">
        <v>336</v>
      </c>
      <c r="H233" s="240">
        <v>1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42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337</v>
      </c>
      <c r="AT233" s="248" t="s">
        <v>137</v>
      </c>
      <c r="AU233" s="248" t="s">
        <v>86</v>
      </c>
      <c r="AY233" s="17" t="s">
        <v>134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82</v>
      </c>
      <c r="BK233" s="249">
        <f>ROUND(I233*H233,2)</f>
        <v>0</v>
      </c>
      <c r="BL233" s="17" t="s">
        <v>337</v>
      </c>
      <c r="BM233" s="248" t="s">
        <v>338</v>
      </c>
    </row>
    <row r="234" s="12" customFormat="1" ht="22.8" customHeight="1">
      <c r="A234" s="12"/>
      <c r="B234" s="220"/>
      <c r="C234" s="221"/>
      <c r="D234" s="222" t="s">
        <v>76</v>
      </c>
      <c r="E234" s="234" t="s">
        <v>339</v>
      </c>
      <c r="F234" s="234" t="s">
        <v>340</v>
      </c>
      <c r="G234" s="221"/>
      <c r="H234" s="221"/>
      <c r="I234" s="224"/>
      <c r="J234" s="235">
        <f>BK234</f>
        <v>0</v>
      </c>
      <c r="K234" s="221"/>
      <c r="L234" s="226"/>
      <c r="M234" s="227"/>
      <c r="N234" s="228"/>
      <c r="O234" s="228"/>
      <c r="P234" s="229">
        <f>P235</f>
        <v>0</v>
      </c>
      <c r="Q234" s="228"/>
      <c r="R234" s="229">
        <f>R235</f>
        <v>0</v>
      </c>
      <c r="S234" s="228"/>
      <c r="T234" s="230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1" t="s">
        <v>163</v>
      </c>
      <c r="AT234" s="232" t="s">
        <v>76</v>
      </c>
      <c r="AU234" s="232" t="s">
        <v>82</v>
      </c>
      <c r="AY234" s="231" t="s">
        <v>134</v>
      </c>
      <c r="BK234" s="233">
        <f>BK235</f>
        <v>0</v>
      </c>
    </row>
    <row r="235" s="2" customFormat="1" ht="14.4" customHeight="1">
      <c r="A235" s="38"/>
      <c r="B235" s="39"/>
      <c r="C235" s="236" t="s">
        <v>341</v>
      </c>
      <c r="D235" s="236" t="s">
        <v>137</v>
      </c>
      <c r="E235" s="237" t="s">
        <v>342</v>
      </c>
      <c r="F235" s="238" t="s">
        <v>340</v>
      </c>
      <c r="G235" s="239" t="s">
        <v>336</v>
      </c>
      <c r="H235" s="240">
        <v>1</v>
      </c>
      <c r="I235" s="241"/>
      <c r="J235" s="242">
        <f>ROUND(I235*H235,2)</f>
        <v>0</v>
      </c>
      <c r="K235" s="243"/>
      <c r="L235" s="44"/>
      <c r="M235" s="283" t="s">
        <v>1</v>
      </c>
      <c r="N235" s="284" t="s">
        <v>42</v>
      </c>
      <c r="O235" s="285"/>
      <c r="P235" s="286">
        <f>O235*H235</f>
        <v>0</v>
      </c>
      <c r="Q235" s="286">
        <v>0</v>
      </c>
      <c r="R235" s="286">
        <f>Q235*H235</f>
        <v>0</v>
      </c>
      <c r="S235" s="286">
        <v>0</v>
      </c>
      <c r="T235" s="28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337</v>
      </c>
      <c r="AT235" s="248" t="s">
        <v>137</v>
      </c>
      <c r="AU235" s="248" t="s">
        <v>86</v>
      </c>
      <c r="AY235" s="17" t="s">
        <v>134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82</v>
      </c>
      <c r="BK235" s="249">
        <f>ROUND(I235*H235,2)</f>
        <v>0</v>
      </c>
      <c r="BL235" s="17" t="s">
        <v>337</v>
      </c>
      <c r="BM235" s="248" t="s">
        <v>343</v>
      </c>
    </row>
    <row r="236" s="2" customFormat="1" ht="6.96" customHeight="1">
      <c r="A236" s="38"/>
      <c r="B236" s="66"/>
      <c r="C236" s="67"/>
      <c r="D236" s="67"/>
      <c r="E236" s="67"/>
      <c r="F236" s="67"/>
      <c r="G236" s="67"/>
      <c r="H236" s="67"/>
      <c r="I236" s="183"/>
      <c r="J236" s="67"/>
      <c r="K236" s="67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U45rMQtClwgOJntoG69A5K8hoFskY/7tktjoTs52VDbPN+kSIk0kFWKpI7nOBuD59GZxzqodsb45nKIo2rFXig==" hashValue="PimC2QChmAD9Ynq8rhZDtSZxs/O20ZRJMsM+3uaFEYFzoLSpzhBvAXuZcDoNhPFxQ+QyQM7tNXSjZyc5n7t6xg==" algorithmName="SHA-512" password="CC35"/>
  <autoFilter ref="C128:K23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Stavební práce objektu autodopravy Moravská 93A, Ostrava-Hrabůvka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344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32</v>
      </c>
      <c r="F21" s="38"/>
      <c r="G21" s="38"/>
      <c r="H21" s="38"/>
      <c r="I21" s="147" t="s">
        <v>27</v>
      </c>
      <c r="J21" s="146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21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ROUND((SUM(BE129:BE231)),  2)</f>
        <v>0</v>
      </c>
      <c r="G33" s="38"/>
      <c r="H33" s="38"/>
      <c r="I33" s="162">
        <v>0.20999999999999999</v>
      </c>
      <c r="J33" s="161">
        <f>ROUND(((SUM(BE129:BE231))*I33),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ROUND((SUM(BF129:BF231)),  2)</f>
        <v>0</v>
      </c>
      <c r="G34" s="38"/>
      <c r="H34" s="38"/>
      <c r="I34" s="162">
        <v>0.14999999999999999</v>
      </c>
      <c r="J34" s="161">
        <f>ROUND(((SUM(BF129:BF231))*I34),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ROUND((SUM(BG129:BG231)),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ROUND((SUM(BH129:BH231)),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ROUND((SUM(BI129:BI231)),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Stavební práce objektu autodopravy Moravská 93A, Ostrava-Hrabůvka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G2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26. 3. 2020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SMO, městský obvod Ostrava-Jih</v>
      </c>
      <c r="G91" s="40"/>
      <c r="H91" s="40"/>
      <c r="I91" s="147" t="s">
        <v>30</v>
      </c>
      <c r="J91" s="36" t="str">
        <f>E21</f>
        <v>Ing. Vladimír Slonka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102</v>
      </c>
      <c r="D94" s="189"/>
      <c r="E94" s="189"/>
      <c r="F94" s="189"/>
      <c r="G94" s="189"/>
      <c r="H94" s="189"/>
      <c r="I94" s="190"/>
      <c r="J94" s="191" t="s">
        <v>103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104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107</v>
      </c>
      <c r="E98" s="203"/>
      <c r="F98" s="203"/>
      <c r="G98" s="203"/>
      <c r="H98" s="203"/>
      <c r="I98" s="204"/>
      <c r="J98" s="205">
        <f>J131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108</v>
      </c>
      <c r="E99" s="203"/>
      <c r="F99" s="203"/>
      <c r="G99" s="203"/>
      <c r="H99" s="203"/>
      <c r="I99" s="204"/>
      <c r="J99" s="205">
        <f>J160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109</v>
      </c>
      <c r="E100" s="203"/>
      <c r="F100" s="203"/>
      <c r="G100" s="203"/>
      <c r="H100" s="203"/>
      <c r="I100" s="204"/>
      <c r="J100" s="205">
        <f>J192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110</v>
      </c>
      <c r="E101" s="203"/>
      <c r="F101" s="203"/>
      <c r="G101" s="203"/>
      <c r="H101" s="203"/>
      <c r="I101" s="204"/>
      <c r="J101" s="205">
        <f>J200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111</v>
      </c>
      <c r="E102" s="196"/>
      <c r="F102" s="196"/>
      <c r="G102" s="196"/>
      <c r="H102" s="196"/>
      <c r="I102" s="197"/>
      <c r="J102" s="198">
        <f>J202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0"/>
      <c r="C103" s="201"/>
      <c r="D103" s="202" t="s">
        <v>345</v>
      </c>
      <c r="E103" s="203"/>
      <c r="F103" s="203"/>
      <c r="G103" s="203"/>
      <c r="H103" s="203"/>
      <c r="I103" s="204"/>
      <c r="J103" s="205">
        <f>J203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113</v>
      </c>
      <c r="E104" s="203"/>
      <c r="F104" s="203"/>
      <c r="G104" s="203"/>
      <c r="H104" s="203"/>
      <c r="I104" s="204"/>
      <c r="J104" s="205">
        <f>J205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114</v>
      </c>
      <c r="E105" s="203"/>
      <c r="F105" s="203"/>
      <c r="G105" s="203"/>
      <c r="H105" s="203"/>
      <c r="I105" s="204"/>
      <c r="J105" s="205">
        <f>J207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115</v>
      </c>
      <c r="E106" s="203"/>
      <c r="F106" s="203"/>
      <c r="G106" s="203"/>
      <c r="H106" s="203"/>
      <c r="I106" s="204"/>
      <c r="J106" s="205">
        <f>J218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116</v>
      </c>
      <c r="E107" s="196"/>
      <c r="F107" s="196"/>
      <c r="G107" s="196"/>
      <c r="H107" s="196"/>
      <c r="I107" s="197"/>
      <c r="J107" s="198">
        <f>J227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117</v>
      </c>
      <c r="E108" s="203"/>
      <c r="F108" s="203"/>
      <c r="G108" s="203"/>
      <c r="H108" s="203"/>
      <c r="I108" s="204"/>
      <c r="J108" s="205">
        <f>J228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118</v>
      </c>
      <c r="E109" s="203"/>
      <c r="F109" s="203"/>
      <c r="G109" s="203"/>
      <c r="H109" s="203"/>
      <c r="I109" s="204"/>
      <c r="J109" s="205">
        <f>J230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119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Stavební práce objektu autodopravy Moravská 93A, Ostrava-Hrabůvka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99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2 - G2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147" t="s">
        <v>22</v>
      </c>
      <c r="J123" s="79" t="str">
        <f>IF(J12="","",J12)</f>
        <v>26. 3. 2020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SMO, městský obvod Ostrava-Jih</v>
      </c>
      <c r="G125" s="40"/>
      <c r="H125" s="40"/>
      <c r="I125" s="147" t="s">
        <v>30</v>
      </c>
      <c r="J125" s="36" t="str">
        <f>E21</f>
        <v>Ing. Vladimír Slonka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47" t="s">
        <v>35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7"/>
      <c r="B128" s="208"/>
      <c r="C128" s="209" t="s">
        <v>120</v>
      </c>
      <c r="D128" s="210" t="s">
        <v>62</v>
      </c>
      <c r="E128" s="210" t="s">
        <v>58</v>
      </c>
      <c r="F128" s="210" t="s">
        <v>59</v>
      </c>
      <c r="G128" s="210" t="s">
        <v>121</v>
      </c>
      <c r="H128" s="210" t="s">
        <v>122</v>
      </c>
      <c r="I128" s="211" t="s">
        <v>123</v>
      </c>
      <c r="J128" s="212" t="s">
        <v>103</v>
      </c>
      <c r="K128" s="213" t="s">
        <v>124</v>
      </c>
      <c r="L128" s="214"/>
      <c r="M128" s="100" t="s">
        <v>1</v>
      </c>
      <c r="N128" s="101" t="s">
        <v>41</v>
      </c>
      <c r="O128" s="101" t="s">
        <v>125</v>
      </c>
      <c r="P128" s="101" t="s">
        <v>126</v>
      </c>
      <c r="Q128" s="101" t="s">
        <v>127</v>
      </c>
      <c r="R128" s="101" t="s">
        <v>128</v>
      </c>
      <c r="S128" s="101" t="s">
        <v>129</v>
      </c>
      <c r="T128" s="102" t="s">
        <v>130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8"/>
      <c r="B129" s="39"/>
      <c r="C129" s="107" t="s">
        <v>131</v>
      </c>
      <c r="D129" s="40"/>
      <c r="E129" s="40"/>
      <c r="F129" s="40"/>
      <c r="G129" s="40"/>
      <c r="H129" s="40"/>
      <c r="I129" s="144"/>
      <c r="J129" s="215">
        <f>BK129</f>
        <v>0</v>
      </c>
      <c r="K129" s="40"/>
      <c r="L129" s="44"/>
      <c r="M129" s="103"/>
      <c r="N129" s="216"/>
      <c r="O129" s="104"/>
      <c r="P129" s="217">
        <f>P130+P202+P227</f>
        <v>0</v>
      </c>
      <c r="Q129" s="104"/>
      <c r="R129" s="217">
        <f>R130+R202+R227</f>
        <v>6.5269563599999989</v>
      </c>
      <c r="S129" s="104"/>
      <c r="T129" s="218">
        <f>T130+T202+T227</f>
        <v>0.42201962999999998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105</v>
      </c>
      <c r="BK129" s="219">
        <f>BK130+BK202+BK227</f>
        <v>0</v>
      </c>
    </row>
    <row r="130" s="12" customFormat="1" ht="25.92" customHeight="1">
      <c r="A130" s="12"/>
      <c r="B130" s="220"/>
      <c r="C130" s="221"/>
      <c r="D130" s="222" t="s">
        <v>76</v>
      </c>
      <c r="E130" s="223" t="s">
        <v>132</v>
      </c>
      <c r="F130" s="223" t="s">
        <v>133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P131+P160+P192+P200</f>
        <v>0</v>
      </c>
      <c r="Q130" s="228"/>
      <c r="R130" s="229">
        <f>R131+R160+R192+R200</f>
        <v>6.3459197499999993</v>
      </c>
      <c r="S130" s="228"/>
      <c r="T130" s="230">
        <f>T131+T160+T192+T200</f>
        <v>0.39635999999999999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82</v>
      </c>
      <c r="AT130" s="232" t="s">
        <v>76</v>
      </c>
      <c r="AU130" s="232" t="s">
        <v>77</v>
      </c>
      <c r="AY130" s="231" t="s">
        <v>134</v>
      </c>
      <c r="BK130" s="233">
        <f>BK131+BK160+BK192+BK200</f>
        <v>0</v>
      </c>
    </row>
    <row r="131" s="12" customFormat="1" ht="22.8" customHeight="1">
      <c r="A131" s="12"/>
      <c r="B131" s="220"/>
      <c r="C131" s="221"/>
      <c r="D131" s="222" t="s">
        <v>76</v>
      </c>
      <c r="E131" s="234" t="s">
        <v>135</v>
      </c>
      <c r="F131" s="234" t="s">
        <v>136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SUM(P132:P159)</f>
        <v>0</v>
      </c>
      <c r="Q131" s="228"/>
      <c r="R131" s="229">
        <f>SUM(R132:R159)</f>
        <v>6.0477389999999991</v>
      </c>
      <c r="S131" s="228"/>
      <c r="T131" s="230">
        <f>SUM(T132:T159)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82</v>
      </c>
      <c r="AT131" s="232" t="s">
        <v>76</v>
      </c>
      <c r="AU131" s="232" t="s">
        <v>82</v>
      </c>
      <c r="AY131" s="231" t="s">
        <v>134</v>
      </c>
      <c r="BK131" s="233">
        <f>SUM(BK132:BK159)</f>
        <v>0</v>
      </c>
    </row>
    <row r="132" s="2" customFormat="1" ht="24.15" customHeight="1">
      <c r="A132" s="38"/>
      <c r="B132" s="39"/>
      <c r="C132" s="236" t="s">
        <v>82</v>
      </c>
      <c r="D132" s="236" t="s">
        <v>137</v>
      </c>
      <c r="E132" s="237" t="s">
        <v>138</v>
      </c>
      <c r="F132" s="238" t="s">
        <v>139</v>
      </c>
      <c r="G132" s="239" t="s">
        <v>140</v>
      </c>
      <c r="H132" s="240">
        <v>44.039999999999999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42</v>
      </c>
      <c r="O132" s="91"/>
      <c r="P132" s="246">
        <f>O132*H132</f>
        <v>0</v>
      </c>
      <c r="Q132" s="246">
        <v>0.0051000000000000004</v>
      </c>
      <c r="R132" s="246">
        <f>Q132*H132</f>
        <v>0.224604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92</v>
      </c>
      <c r="AT132" s="248" t="s">
        <v>137</v>
      </c>
      <c r="AU132" s="248" t="s">
        <v>86</v>
      </c>
      <c r="AY132" s="17" t="s">
        <v>134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82</v>
      </c>
      <c r="BK132" s="249">
        <f>ROUND(I132*H132,2)</f>
        <v>0</v>
      </c>
      <c r="BL132" s="17" t="s">
        <v>92</v>
      </c>
      <c r="BM132" s="248" t="s">
        <v>346</v>
      </c>
    </row>
    <row r="133" s="2" customFormat="1" ht="24.15" customHeight="1">
      <c r="A133" s="38"/>
      <c r="B133" s="39"/>
      <c r="C133" s="236" t="s">
        <v>86</v>
      </c>
      <c r="D133" s="236" t="s">
        <v>137</v>
      </c>
      <c r="E133" s="237" t="s">
        <v>142</v>
      </c>
      <c r="F133" s="238" t="s">
        <v>143</v>
      </c>
      <c r="G133" s="239" t="s">
        <v>140</v>
      </c>
      <c r="H133" s="240">
        <v>82.772999999999996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0.0051999999999999998</v>
      </c>
      <c r="R133" s="246">
        <f>Q133*H133</f>
        <v>0.43041959999999996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92</v>
      </c>
      <c r="AT133" s="248" t="s">
        <v>137</v>
      </c>
      <c r="AU133" s="248" t="s">
        <v>86</v>
      </c>
      <c r="AY133" s="17" t="s">
        <v>134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82</v>
      </c>
      <c r="BK133" s="249">
        <f>ROUND(I133*H133,2)</f>
        <v>0</v>
      </c>
      <c r="BL133" s="17" t="s">
        <v>92</v>
      </c>
      <c r="BM133" s="248" t="s">
        <v>347</v>
      </c>
    </row>
    <row r="134" s="13" customFormat="1">
      <c r="A134" s="13"/>
      <c r="B134" s="250"/>
      <c r="C134" s="251"/>
      <c r="D134" s="252" t="s">
        <v>145</v>
      </c>
      <c r="E134" s="253" t="s">
        <v>1</v>
      </c>
      <c r="F134" s="254" t="s">
        <v>348</v>
      </c>
      <c r="G134" s="251"/>
      <c r="H134" s="255">
        <v>90.450999999999993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145</v>
      </c>
      <c r="AU134" s="261" t="s">
        <v>86</v>
      </c>
      <c r="AV134" s="13" t="s">
        <v>86</v>
      </c>
      <c r="AW134" s="13" t="s">
        <v>34</v>
      </c>
      <c r="AX134" s="13" t="s">
        <v>77</v>
      </c>
      <c r="AY134" s="261" t="s">
        <v>134</v>
      </c>
    </row>
    <row r="135" s="13" customFormat="1">
      <c r="A135" s="13"/>
      <c r="B135" s="250"/>
      <c r="C135" s="251"/>
      <c r="D135" s="252" t="s">
        <v>145</v>
      </c>
      <c r="E135" s="253" t="s">
        <v>1</v>
      </c>
      <c r="F135" s="254" t="s">
        <v>147</v>
      </c>
      <c r="G135" s="251"/>
      <c r="H135" s="255">
        <v>-9.3719999999999999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145</v>
      </c>
      <c r="AU135" s="261" t="s">
        <v>86</v>
      </c>
      <c r="AV135" s="13" t="s">
        <v>86</v>
      </c>
      <c r="AW135" s="13" t="s">
        <v>34</v>
      </c>
      <c r="AX135" s="13" t="s">
        <v>77</v>
      </c>
      <c r="AY135" s="261" t="s">
        <v>134</v>
      </c>
    </row>
    <row r="136" s="13" customFormat="1">
      <c r="A136" s="13"/>
      <c r="B136" s="250"/>
      <c r="C136" s="251"/>
      <c r="D136" s="252" t="s">
        <v>145</v>
      </c>
      <c r="E136" s="253" t="s">
        <v>1</v>
      </c>
      <c r="F136" s="254" t="s">
        <v>148</v>
      </c>
      <c r="G136" s="251"/>
      <c r="H136" s="255">
        <v>-3.6000000000000001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145</v>
      </c>
      <c r="AU136" s="261" t="s">
        <v>86</v>
      </c>
      <c r="AV136" s="13" t="s">
        <v>86</v>
      </c>
      <c r="AW136" s="13" t="s">
        <v>34</v>
      </c>
      <c r="AX136" s="13" t="s">
        <v>77</v>
      </c>
      <c r="AY136" s="261" t="s">
        <v>134</v>
      </c>
    </row>
    <row r="137" s="13" customFormat="1">
      <c r="A137" s="13"/>
      <c r="B137" s="250"/>
      <c r="C137" s="251"/>
      <c r="D137" s="252" t="s">
        <v>145</v>
      </c>
      <c r="E137" s="253" t="s">
        <v>1</v>
      </c>
      <c r="F137" s="254" t="s">
        <v>149</v>
      </c>
      <c r="G137" s="251"/>
      <c r="H137" s="255">
        <v>-1.6000000000000001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145</v>
      </c>
      <c r="AU137" s="261" t="s">
        <v>86</v>
      </c>
      <c r="AV137" s="13" t="s">
        <v>86</v>
      </c>
      <c r="AW137" s="13" t="s">
        <v>34</v>
      </c>
      <c r="AX137" s="13" t="s">
        <v>77</v>
      </c>
      <c r="AY137" s="261" t="s">
        <v>134</v>
      </c>
    </row>
    <row r="138" s="13" customFormat="1">
      <c r="A138" s="13"/>
      <c r="B138" s="250"/>
      <c r="C138" s="251"/>
      <c r="D138" s="252" t="s">
        <v>145</v>
      </c>
      <c r="E138" s="253" t="s">
        <v>1</v>
      </c>
      <c r="F138" s="254" t="s">
        <v>150</v>
      </c>
      <c r="G138" s="251"/>
      <c r="H138" s="255">
        <v>2.694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145</v>
      </c>
      <c r="AU138" s="261" t="s">
        <v>86</v>
      </c>
      <c r="AV138" s="13" t="s">
        <v>86</v>
      </c>
      <c r="AW138" s="13" t="s">
        <v>34</v>
      </c>
      <c r="AX138" s="13" t="s">
        <v>77</v>
      </c>
      <c r="AY138" s="261" t="s">
        <v>134</v>
      </c>
    </row>
    <row r="139" s="13" customFormat="1">
      <c r="A139" s="13"/>
      <c r="B139" s="250"/>
      <c r="C139" s="251"/>
      <c r="D139" s="252" t="s">
        <v>145</v>
      </c>
      <c r="E139" s="253" t="s">
        <v>1</v>
      </c>
      <c r="F139" s="254" t="s">
        <v>151</v>
      </c>
      <c r="G139" s="251"/>
      <c r="H139" s="255">
        <v>2.9399999999999999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145</v>
      </c>
      <c r="AU139" s="261" t="s">
        <v>86</v>
      </c>
      <c r="AV139" s="13" t="s">
        <v>86</v>
      </c>
      <c r="AW139" s="13" t="s">
        <v>34</v>
      </c>
      <c r="AX139" s="13" t="s">
        <v>77</v>
      </c>
      <c r="AY139" s="261" t="s">
        <v>134</v>
      </c>
    </row>
    <row r="140" s="13" customFormat="1">
      <c r="A140" s="13"/>
      <c r="B140" s="250"/>
      <c r="C140" s="251"/>
      <c r="D140" s="252" t="s">
        <v>145</v>
      </c>
      <c r="E140" s="253" t="s">
        <v>1</v>
      </c>
      <c r="F140" s="254" t="s">
        <v>152</v>
      </c>
      <c r="G140" s="251"/>
      <c r="H140" s="255">
        <v>1.26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145</v>
      </c>
      <c r="AU140" s="261" t="s">
        <v>86</v>
      </c>
      <c r="AV140" s="13" t="s">
        <v>86</v>
      </c>
      <c r="AW140" s="13" t="s">
        <v>34</v>
      </c>
      <c r="AX140" s="13" t="s">
        <v>77</v>
      </c>
      <c r="AY140" s="261" t="s">
        <v>134</v>
      </c>
    </row>
    <row r="141" s="14" customFormat="1">
      <c r="A141" s="14"/>
      <c r="B141" s="262"/>
      <c r="C141" s="263"/>
      <c r="D141" s="252" t="s">
        <v>145</v>
      </c>
      <c r="E141" s="264" t="s">
        <v>1</v>
      </c>
      <c r="F141" s="265" t="s">
        <v>153</v>
      </c>
      <c r="G141" s="263"/>
      <c r="H141" s="266">
        <v>82.77300000000001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145</v>
      </c>
      <c r="AU141" s="272" t="s">
        <v>86</v>
      </c>
      <c r="AV141" s="14" t="s">
        <v>92</v>
      </c>
      <c r="AW141" s="14" t="s">
        <v>34</v>
      </c>
      <c r="AX141" s="14" t="s">
        <v>82</v>
      </c>
      <c r="AY141" s="272" t="s">
        <v>134</v>
      </c>
    </row>
    <row r="142" s="2" customFormat="1" ht="24.15" customHeight="1">
      <c r="A142" s="38"/>
      <c r="B142" s="39"/>
      <c r="C142" s="236" t="s">
        <v>89</v>
      </c>
      <c r="D142" s="236" t="s">
        <v>137</v>
      </c>
      <c r="E142" s="237" t="s">
        <v>154</v>
      </c>
      <c r="F142" s="238" t="s">
        <v>155</v>
      </c>
      <c r="G142" s="239" t="s">
        <v>156</v>
      </c>
      <c r="H142" s="240">
        <v>0.22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2.2563399999999998</v>
      </c>
      <c r="R142" s="246">
        <f>Q142*H142</f>
        <v>0.49639479999999997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92</v>
      </c>
      <c r="AT142" s="248" t="s">
        <v>137</v>
      </c>
      <c r="AU142" s="248" t="s">
        <v>86</v>
      </c>
      <c r="AY142" s="17" t="s">
        <v>134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82</v>
      </c>
      <c r="BK142" s="249">
        <f>ROUND(I142*H142,2)</f>
        <v>0</v>
      </c>
      <c r="BL142" s="17" t="s">
        <v>92</v>
      </c>
      <c r="BM142" s="248" t="s">
        <v>349</v>
      </c>
    </row>
    <row r="143" s="13" customFormat="1">
      <c r="A143" s="13"/>
      <c r="B143" s="250"/>
      <c r="C143" s="251"/>
      <c r="D143" s="252" t="s">
        <v>145</v>
      </c>
      <c r="E143" s="253" t="s">
        <v>1</v>
      </c>
      <c r="F143" s="254" t="s">
        <v>350</v>
      </c>
      <c r="G143" s="251"/>
      <c r="H143" s="255">
        <v>0.22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145</v>
      </c>
      <c r="AU143" s="261" t="s">
        <v>86</v>
      </c>
      <c r="AV143" s="13" t="s">
        <v>86</v>
      </c>
      <c r="AW143" s="13" t="s">
        <v>34</v>
      </c>
      <c r="AX143" s="13" t="s">
        <v>82</v>
      </c>
      <c r="AY143" s="261" t="s">
        <v>134</v>
      </c>
    </row>
    <row r="144" s="2" customFormat="1" ht="24.15" customHeight="1">
      <c r="A144" s="38"/>
      <c r="B144" s="39"/>
      <c r="C144" s="236" t="s">
        <v>92</v>
      </c>
      <c r="D144" s="236" t="s">
        <v>137</v>
      </c>
      <c r="E144" s="237" t="s">
        <v>351</v>
      </c>
      <c r="F144" s="238" t="s">
        <v>352</v>
      </c>
      <c r="G144" s="239" t="s">
        <v>156</v>
      </c>
      <c r="H144" s="240">
        <v>0.044999999999999998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2.2563399999999998</v>
      </c>
      <c r="R144" s="246">
        <f>Q144*H144</f>
        <v>0.10153529999999998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92</v>
      </c>
      <c r="AT144" s="248" t="s">
        <v>137</v>
      </c>
      <c r="AU144" s="248" t="s">
        <v>86</v>
      </c>
      <c r="AY144" s="17" t="s">
        <v>134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82</v>
      </c>
      <c r="BK144" s="249">
        <f>ROUND(I144*H144,2)</f>
        <v>0</v>
      </c>
      <c r="BL144" s="17" t="s">
        <v>92</v>
      </c>
      <c r="BM144" s="248" t="s">
        <v>353</v>
      </c>
    </row>
    <row r="145" s="15" customFormat="1">
      <c r="A145" s="15"/>
      <c r="B145" s="273"/>
      <c r="C145" s="274"/>
      <c r="D145" s="252" t="s">
        <v>145</v>
      </c>
      <c r="E145" s="275" t="s">
        <v>1</v>
      </c>
      <c r="F145" s="276" t="s">
        <v>354</v>
      </c>
      <c r="G145" s="274"/>
      <c r="H145" s="275" t="s">
        <v>1</v>
      </c>
      <c r="I145" s="277"/>
      <c r="J145" s="274"/>
      <c r="K145" s="274"/>
      <c r="L145" s="278"/>
      <c r="M145" s="279"/>
      <c r="N145" s="280"/>
      <c r="O145" s="280"/>
      <c r="P145" s="280"/>
      <c r="Q145" s="280"/>
      <c r="R145" s="280"/>
      <c r="S145" s="280"/>
      <c r="T145" s="28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2" t="s">
        <v>145</v>
      </c>
      <c r="AU145" s="282" t="s">
        <v>86</v>
      </c>
      <c r="AV145" s="15" t="s">
        <v>82</v>
      </c>
      <c r="AW145" s="15" t="s">
        <v>34</v>
      </c>
      <c r="AX145" s="15" t="s">
        <v>77</v>
      </c>
      <c r="AY145" s="282" t="s">
        <v>134</v>
      </c>
    </row>
    <row r="146" s="13" customFormat="1">
      <c r="A146" s="13"/>
      <c r="B146" s="250"/>
      <c r="C146" s="251"/>
      <c r="D146" s="252" t="s">
        <v>145</v>
      </c>
      <c r="E146" s="253" t="s">
        <v>1</v>
      </c>
      <c r="F146" s="254" t="s">
        <v>355</v>
      </c>
      <c r="G146" s="251"/>
      <c r="H146" s="255">
        <v>0.044999999999999998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145</v>
      </c>
      <c r="AU146" s="261" t="s">
        <v>86</v>
      </c>
      <c r="AV146" s="13" t="s">
        <v>86</v>
      </c>
      <c r="AW146" s="13" t="s">
        <v>34</v>
      </c>
      <c r="AX146" s="13" t="s">
        <v>82</v>
      </c>
      <c r="AY146" s="261" t="s">
        <v>134</v>
      </c>
    </row>
    <row r="147" s="2" customFormat="1" ht="24.15" customHeight="1">
      <c r="A147" s="38"/>
      <c r="B147" s="39"/>
      <c r="C147" s="236" t="s">
        <v>341</v>
      </c>
      <c r="D147" s="236" t="s">
        <v>137</v>
      </c>
      <c r="E147" s="237" t="s">
        <v>160</v>
      </c>
      <c r="F147" s="238" t="s">
        <v>161</v>
      </c>
      <c r="G147" s="239" t="s">
        <v>140</v>
      </c>
      <c r="H147" s="240">
        <v>44.039999999999999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0.105</v>
      </c>
      <c r="R147" s="246">
        <f>Q147*H147</f>
        <v>4.6242000000000001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92</v>
      </c>
      <c r="AT147" s="248" t="s">
        <v>137</v>
      </c>
      <c r="AU147" s="248" t="s">
        <v>86</v>
      </c>
      <c r="AY147" s="17" t="s">
        <v>134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82</v>
      </c>
      <c r="BK147" s="249">
        <f>ROUND(I147*H147,2)</f>
        <v>0</v>
      </c>
      <c r="BL147" s="17" t="s">
        <v>92</v>
      </c>
      <c r="BM147" s="248" t="s">
        <v>356</v>
      </c>
    </row>
    <row r="148" s="2" customFormat="1" ht="14.4" customHeight="1">
      <c r="A148" s="38"/>
      <c r="B148" s="39"/>
      <c r="C148" s="236" t="s">
        <v>135</v>
      </c>
      <c r="D148" s="236" t="s">
        <v>137</v>
      </c>
      <c r="E148" s="237" t="s">
        <v>164</v>
      </c>
      <c r="F148" s="238" t="s">
        <v>165</v>
      </c>
      <c r="G148" s="239" t="s">
        <v>140</v>
      </c>
      <c r="H148" s="240">
        <v>44.039999999999999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0.00040999999999999999</v>
      </c>
      <c r="R148" s="246">
        <f>Q148*H148</f>
        <v>0.0180564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92</v>
      </c>
      <c r="AT148" s="248" t="s">
        <v>137</v>
      </c>
      <c r="AU148" s="248" t="s">
        <v>86</v>
      </c>
      <c r="AY148" s="17" t="s">
        <v>134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82</v>
      </c>
      <c r="BK148" s="249">
        <f>ROUND(I148*H148,2)</f>
        <v>0</v>
      </c>
      <c r="BL148" s="17" t="s">
        <v>92</v>
      </c>
      <c r="BM148" s="248" t="s">
        <v>357</v>
      </c>
    </row>
    <row r="149" s="2" customFormat="1" ht="24.15" customHeight="1">
      <c r="A149" s="38"/>
      <c r="B149" s="39"/>
      <c r="C149" s="236" t="s">
        <v>172</v>
      </c>
      <c r="D149" s="236" t="s">
        <v>137</v>
      </c>
      <c r="E149" s="237" t="s">
        <v>173</v>
      </c>
      <c r="F149" s="238" t="s">
        <v>174</v>
      </c>
      <c r="G149" s="239" t="s">
        <v>140</v>
      </c>
      <c r="H149" s="240">
        <v>6.4550000000000001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42</v>
      </c>
      <c r="O149" s="91"/>
      <c r="P149" s="246">
        <f>O149*H149</f>
        <v>0</v>
      </c>
      <c r="Q149" s="246">
        <v>0.023460000000000002</v>
      </c>
      <c r="R149" s="246">
        <f>Q149*H149</f>
        <v>0.15143430000000002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92</v>
      </c>
      <c r="AT149" s="248" t="s">
        <v>137</v>
      </c>
      <c r="AU149" s="248" t="s">
        <v>86</v>
      </c>
      <c r="AY149" s="17" t="s">
        <v>134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82</v>
      </c>
      <c r="BK149" s="249">
        <f>ROUND(I149*H149,2)</f>
        <v>0</v>
      </c>
      <c r="BL149" s="17" t="s">
        <v>92</v>
      </c>
      <c r="BM149" s="248" t="s">
        <v>358</v>
      </c>
    </row>
    <row r="150" s="13" customFormat="1">
      <c r="A150" s="13"/>
      <c r="B150" s="250"/>
      <c r="C150" s="251"/>
      <c r="D150" s="252" t="s">
        <v>145</v>
      </c>
      <c r="E150" s="253" t="s">
        <v>1</v>
      </c>
      <c r="F150" s="254" t="s">
        <v>359</v>
      </c>
      <c r="G150" s="251"/>
      <c r="H150" s="255">
        <v>4.4550000000000001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145</v>
      </c>
      <c r="AU150" s="261" t="s">
        <v>86</v>
      </c>
      <c r="AV150" s="13" t="s">
        <v>86</v>
      </c>
      <c r="AW150" s="13" t="s">
        <v>34</v>
      </c>
      <c r="AX150" s="13" t="s">
        <v>77</v>
      </c>
      <c r="AY150" s="261" t="s">
        <v>134</v>
      </c>
    </row>
    <row r="151" s="13" customFormat="1">
      <c r="A151" s="13"/>
      <c r="B151" s="250"/>
      <c r="C151" s="251"/>
      <c r="D151" s="252" t="s">
        <v>145</v>
      </c>
      <c r="E151" s="253" t="s">
        <v>1</v>
      </c>
      <c r="F151" s="254" t="s">
        <v>86</v>
      </c>
      <c r="G151" s="251"/>
      <c r="H151" s="255">
        <v>2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145</v>
      </c>
      <c r="AU151" s="261" t="s">
        <v>86</v>
      </c>
      <c r="AV151" s="13" t="s">
        <v>86</v>
      </c>
      <c r="AW151" s="13" t="s">
        <v>34</v>
      </c>
      <c r="AX151" s="13" t="s">
        <v>77</v>
      </c>
      <c r="AY151" s="261" t="s">
        <v>134</v>
      </c>
    </row>
    <row r="152" s="14" customFormat="1">
      <c r="A152" s="14"/>
      <c r="B152" s="262"/>
      <c r="C152" s="263"/>
      <c r="D152" s="252" t="s">
        <v>145</v>
      </c>
      <c r="E152" s="264" t="s">
        <v>1</v>
      </c>
      <c r="F152" s="265" t="s">
        <v>153</v>
      </c>
      <c r="G152" s="263"/>
      <c r="H152" s="266">
        <v>6.4550000000000001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145</v>
      </c>
      <c r="AU152" s="272" t="s">
        <v>86</v>
      </c>
      <c r="AV152" s="14" t="s">
        <v>92</v>
      </c>
      <c r="AW152" s="14" t="s">
        <v>34</v>
      </c>
      <c r="AX152" s="14" t="s">
        <v>82</v>
      </c>
      <c r="AY152" s="272" t="s">
        <v>134</v>
      </c>
    </row>
    <row r="153" s="2" customFormat="1" ht="37.8" customHeight="1">
      <c r="A153" s="38"/>
      <c r="B153" s="39"/>
      <c r="C153" s="236" t="s">
        <v>179</v>
      </c>
      <c r="D153" s="236" t="s">
        <v>137</v>
      </c>
      <c r="E153" s="237" t="s">
        <v>167</v>
      </c>
      <c r="F153" s="238" t="s">
        <v>168</v>
      </c>
      <c r="G153" s="239" t="s">
        <v>169</v>
      </c>
      <c r="H153" s="240">
        <v>26.890000000000001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2.0000000000000002E-05</v>
      </c>
      <c r="R153" s="246">
        <f>Q153*H153</f>
        <v>0.00053780000000000006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92</v>
      </c>
      <c r="AT153" s="248" t="s">
        <v>137</v>
      </c>
      <c r="AU153" s="248" t="s">
        <v>86</v>
      </c>
      <c r="AY153" s="17" t="s">
        <v>134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82</v>
      </c>
      <c r="BK153" s="249">
        <f>ROUND(I153*H153,2)</f>
        <v>0</v>
      </c>
      <c r="BL153" s="17" t="s">
        <v>92</v>
      </c>
      <c r="BM153" s="248" t="s">
        <v>360</v>
      </c>
    </row>
    <row r="154" s="13" customFormat="1">
      <c r="A154" s="13"/>
      <c r="B154" s="250"/>
      <c r="C154" s="251"/>
      <c r="D154" s="252" t="s">
        <v>145</v>
      </c>
      <c r="E154" s="253" t="s">
        <v>1</v>
      </c>
      <c r="F154" s="254" t="s">
        <v>171</v>
      </c>
      <c r="G154" s="251"/>
      <c r="H154" s="255">
        <v>26.890000000000001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145</v>
      </c>
      <c r="AU154" s="261" t="s">
        <v>86</v>
      </c>
      <c r="AV154" s="13" t="s">
        <v>86</v>
      </c>
      <c r="AW154" s="13" t="s">
        <v>34</v>
      </c>
      <c r="AX154" s="13" t="s">
        <v>82</v>
      </c>
      <c r="AY154" s="261" t="s">
        <v>134</v>
      </c>
    </row>
    <row r="155" s="2" customFormat="1" ht="24.15" customHeight="1">
      <c r="A155" s="38"/>
      <c r="B155" s="39"/>
      <c r="C155" s="236" t="s">
        <v>185</v>
      </c>
      <c r="D155" s="236" t="s">
        <v>137</v>
      </c>
      <c r="E155" s="237" t="s">
        <v>180</v>
      </c>
      <c r="F155" s="238" t="s">
        <v>181</v>
      </c>
      <c r="G155" s="239" t="s">
        <v>169</v>
      </c>
      <c r="H155" s="240">
        <v>13.92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1.0000000000000001E-05</v>
      </c>
      <c r="R155" s="246">
        <f>Q155*H155</f>
        <v>0.00013920000000000002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92</v>
      </c>
      <c r="AT155" s="248" t="s">
        <v>137</v>
      </c>
      <c r="AU155" s="248" t="s">
        <v>86</v>
      </c>
      <c r="AY155" s="17" t="s">
        <v>134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82</v>
      </c>
      <c r="BK155" s="249">
        <f>ROUND(I155*H155,2)</f>
        <v>0</v>
      </c>
      <c r="BL155" s="17" t="s">
        <v>92</v>
      </c>
      <c r="BM155" s="248" t="s">
        <v>361</v>
      </c>
    </row>
    <row r="156" s="13" customFormat="1">
      <c r="A156" s="13"/>
      <c r="B156" s="250"/>
      <c r="C156" s="251"/>
      <c r="D156" s="252" t="s">
        <v>145</v>
      </c>
      <c r="E156" s="253" t="s">
        <v>1</v>
      </c>
      <c r="F156" s="254" t="s">
        <v>183</v>
      </c>
      <c r="G156" s="251"/>
      <c r="H156" s="255">
        <v>8.1999999999999993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145</v>
      </c>
      <c r="AU156" s="261" t="s">
        <v>86</v>
      </c>
      <c r="AV156" s="13" t="s">
        <v>86</v>
      </c>
      <c r="AW156" s="13" t="s">
        <v>34</v>
      </c>
      <c r="AX156" s="13" t="s">
        <v>77</v>
      </c>
      <c r="AY156" s="261" t="s">
        <v>134</v>
      </c>
    </row>
    <row r="157" s="13" customFormat="1">
      <c r="A157" s="13"/>
      <c r="B157" s="250"/>
      <c r="C157" s="251"/>
      <c r="D157" s="252" t="s">
        <v>145</v>
      </c>
      <c r="E157" s="253" t="s">
        <v>1</v>
      </c>
      <c r="F157" s="254" t="s">
        <v>362</v>
      </c>
      <c r="G157" s="251"/>
      <c r="H157" s="255">
        <v>5.7199999999999998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145</v>
      </c>
      <c r="AU157" s="261" t="s">
        <v>86</v>
      </c>
      <c r="AV157" s="13" t="s">
        <v>86</v>
      </c>
      <c r="AW157" s="13" t="s">
        <v>34</v>
      </c>
      <c r="AX157" s="13" t="s">
        <v>77</v>
      </c>
      <c r="AY157" s="261" t="s">
        <v>134</v>
      </c>
    </row>
    <row r="158" s="14" customFormat="1">
      <c r="A158" s="14"/>
      <c r="B158" s="262"/>
      <c r="C158" s="263"/>
      <c r="D158" s="252" t="s">
        <v>145</v>
      </c>
      <c r="E158" s="264" t="s">
        <v>1</v>
      </c>
      <c r="F158" s="265" t="s">
        <v>153</v>
      </c>
      <c r="G158" s="263"/>
      <c r="H158" s="266">
        <v>13.919999999999998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145</v>
      </c>
      <c r="AU158" s="272" t="s">
        <v>86</v>
      </c>
      <c r="AV158" s="14" t="s">
        <v>92</v>
      </c>
      <c r="AW158" s="14" t="s">
        <v>34</v>
      </c>
      <c r="AX158" s="14" t="s">
        <v>82</v>
      </c>
      <c r="AY158" s="272" t="s">
        <v>134</v>
      </c>
    </row>
    <row r="159" s="2" customFormat="1" ht="24.15" customHeight="1">
      <c r="A159" s="38"/>
      <c r="B159" s="39"/>
      <c r="C159" s="236" t="s">
        <v>191</v>
      </c>
      <c r="D159" s="236" t="s">
        <v>137</v>
      </c>
      <c r="E159" s="237" t="s">
        <v>186</v>
      </c>
      <c r="F159" s="238" t="s">
        <v>187</v>
      </c>
      <c r="G159" s="239" t="s">
        <v>169</v>
      </c>
      <c r="H159" s="240">
        <v>13.92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3.0000000000000001E-05</v>
      </c>
      <c r="R159" s="246">
        <f>Q159*H159</f>
        <v>0.00041760000000000001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188</v>
      </c>
      <c r="AT159" s="248" t="s">
        <v>137</v>
      </c>
      <c r="AU159" s="248" t="s">
        <v>86</v>
      </c>
      <c r="AY159" s="17" t="s">
        <v>134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82</v>
      </c>
      <c r="BK159" s="249">
        <f>ROUND(I159*H159,2)</f>
        <v>0</v>
      </c>
      <c r="BL159" s="17" t="s">
        <v>188</v>
      </c>
      <c r="BM159" s="248" t="s">
        <v>363</v>
      </c>
    </row>
    <row r="160" s="12" customFormat="1" ht="22.8" customHeight="1">
      <c r="A160" s="12"/>
      <c r="B160" s="220"/>
      <c r="C160" s="221"/>
      <c r="D160" s="222" t="s">
        <v>76</v>
      </c>
      <c r="E160" s="234" t="s">
        <v>185</v>
      </c>
      <c r="F160" s="234" t="s">
        <v>190</v>
      </c>
      <c r="G160" s="221"/>
      <c r="H160" s="221"/>
      <c r="I160" s="224"/>
      <c r="J160" s="235">
        <f>BK160</f>
        <v>0</v>
      </c>
      <c r="K160" s="221"/>
      <c r="L160" s="226"/>
      <c r="M160" s="227"/>
      <c r="N160" s="228"/>
      <c r="O160" s="228"/>
      <c r="P160" s="229">
        <f>SUM(P161:P191)</f>
        <v>0</v>
      </c>
      <c r="Q160" s="228"/>
      <c r="R160" s="229">
        <f>SUM(R161:R191)</f>
        <v>0.29818074999999999</v>
      </c>
      <c r="S160" s="228"/>
      <c r="T160" s="230">
        <f>SUM(T161:T191)</f>
        <v>0.39635999999999999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82</v>
      </c>
      <c r="AT160" s="232" t="s">
        <v>76</v>
      </c>
      <c r="AU160" s="232" t="s">
        <v>82</v>
      </c>
      <c r="AY160" s="231" t="s">
        <v>134</v>
      </c>
      <c r="BK160" s="233">
        <f>SUM(BK161:BK191)</f>
        <v>0</v>
      </c>
    </row>
    <row r="161" s="2" customFormat="1" ht="24.15" customHeight="1">
      <c r="A161" s="38"/>
      <c r="B161" s="39"/>
      <c r="C161" s="236" t="s">
        <v>196</v>
      </c>
      <c r="D161" s="236" t="s">
        <v>137</v>
      </c>
      <c r="E161" s="237" t="s">
        <v>192</v>
      </c>
      <c r="F161" s="238" t="s">
        <v>193</v>
      </c>
      <c r="G161" s="239" t="s">
        <v>156</v>
      </c>
      <c r="H161" s="240">
        <v>149.73599999999999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42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92</v>
      </c>
      <c r="AT161" s="248" t="s">
        <v>137</v>
      </c>
      <c r="AU161" s="248" t="s">
        <v>86</v>
      </c>
      <c r="AY161" s="17" t="s">
        <v>134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82</v>
      </c>
      <c r="BK161" s="249">
        <f>ROUND(I161*H161,2)</f>
        <v>0</v>
      </c>
      <c r="BL161" s="17" t="s">
        <v>92</v>
      </c>
      <c r="BM161" s="248" t="s">
        <v>364</v>
      </c>
    </row>
    <row r="162" s="13" customFormat="1">
      <c r="A162" s="13"/>
      <c r="B162" s="250"/>
      <c r="C162" s="251"/>
      <c r="D162" s="252" t="s">
        <v>145</v>
      </c>
      <c r="E162" s="253" t="s">
        <v>1</v>
      </c>
      <c r="F162" s="254" t="s">
        <v>365</v>
      </c>
      <c r="G162" s="251"/>
      <c r="H162" s="255">
        <v>149.73599999999999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145</v>
      </c>
      <c r="AU162" s="261" t="s">
        <v>86</v>
      </c>
      <c r="AV162" s="13" t="s">
        <v>86</v>
      </c>
      <c r="AW162" s="13" t="s">
        <v>34</v>
      </c>
      <c r="AX162" s="13" t="s">
        <v>82</v>
      </c>
      <c r="AY162" s="261" t="s">
        <v>134</v>
      </c>
    </row>
    <row r="163" s="2" customFormat="1" ht="24.15" customHeight="1">
      <c r="A163" s="38"/>
      <c r="B163" s="39"/>
      <c r="C163" s="236" t="s">
        <v>200</v>
      </c>
      <c r="D163" s="236" t="s">
        <v>137</v>
      </c>
      <c r="E163" s="237" t="s">
        <v>197</v>
      </c>
      <c r="F163" s="238" t="s">
        <v>198</v>
      </c>
      <c r="G163" s="239" t="s">
        <v>156</v>
      </c>
      <c r="H163" s="240">
        <v>149.73599999999999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42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92</v>
      </c>
      <c r="AT163" s="248" t="s">
        <v>137</v>
      </c>
      <c r="AU163" s="248" t="s">
        <v>86</v>
      </c>
      <c r="AY163" s="17" t="s">
        <v>134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82</v>
      </c>
      <c r="BK163" s="249">
        <f>ROUND(I163*H163,2)</f>
        <v>0</v>
      </c>
      <c r="BL163" s="17" t="s">
        <v>92</v>
      </c>
      <c r="BM163" s="248" t="s">
        <v>366</v>
      </c>
    </row>
    <row r="164" s="2" customFormat="1" ht="24.15" customHeight="1">
      <c r="A164" s="38"/>
      <c r="B164" s="39"/>
      <c r="C164" s="236" t="s">
        <v>205</v>
      </c>
      <c r="D164" s="236" t="s">
        <v>137</v>
      </c>
      <c r="E164" s="237" t="s">
        <v>201</v>
      </c>
      <c r="F164" s="238" t="s">
        <v>202</v>
      </c>
      <c r="G164" s="239" t="s">
        <v>156</v>
      </c>
      <c r="H164" s="240">
        <v>1497.3599999999999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92</v>
      </c>
      <c r="AT164" s="248" t="s">
        <v>137</v>
      </c>
      <c r="AU164" s="248" t="s">
        <v>86</v>
      </c>
      <c r="AY164" s="17" t="s">
        <v>134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82</v>
      </c>
      <c r="BK164" s="249">
        <f>ROUND(I164*H164,2)</f>
        <v>0</v>
      </c>
      <c r="BL164" s="17" t="s">
        <v>92</v>
      </c>
      <c r="BM164" s="248" t="s">
        <v>367</v>
      </c>
    </row>
    <row r="165" s="13" customFormat="1">
      <c r="A165" s="13"/>
      <c r="B165" s="250"/>
      <c r="C165" s="251"/>
      <c r="D165" s="252" t="s">
        <v>145</v>
      </c>
      <c r="E165" s="253" t="s">
        <v>1</v>
      </c>
      <c r="F165" s="254" t="s">
        <v>368</v>
      </c>
      <c r="G165" s="251"/>
      <c r="H165" s="255">
        <v>1497.3599999999999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145</v>
      </c>
      <c r="AU165" s="261" t="s">
        <v>86</v>
      </c>
      <c r="AV165" s="13" t="s">
        <v>86</v>
      </c>
      <c r="AW165" s="13" t="s">
        <v>34</v>
      </c>
      <c r="AX165" s="13" t="s">
        <v>82</v>
      </c>
      <c r="AY165" s="261" t="s">
        <v>134</v>
      </c>
    </row>
    <row r="166" s="2" customFormat="1" ht="24.15" customHeight="1">
      <c r="A166" s="38"/>
      <c r="B166" s="39"/>
      <c r="C166" s="236" t="s">
        <v>209</v>
      </c>
      <c r="D166" s="236" t="s">
        <v>137</v>
      </c>
      <c r="E166" s="237" t="s">
        <v>206</v>
      </c>
      <c r="F166" s="238" t="s">
        <v>207</v>
      </c>
      <c r="G166" s="239" t="s">
        <v>140</v>
      </c>
      <c r="H166" s="240">
        <v>44.039999999999999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4.0000000000000003E-05</v>
      </c>
      <c r="R166" s="246">
        <f>Q166*H166</f>
        <v>0.0017616000000000001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92</v>
      </c>
      <c r="AT166" s="248" t="s">
        <v>137</v>
      </c>
      <c r="AU166" s="248" t="s">
        <v>86</v>
      </c>
      <c r="AY166" s="17" t="s">
        <v>134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82</v>
      </c>
      <c r="BK166" s="249">
        <f>ROUND(I166*H166,2)</f>
        <v>0</v>
      </c>
      <c r="BL166" s="17" t="s">
        <v>92</v>
      </c>
      <c r="BM166" s="248" t="s">
        <v>369</v>
      </c>
    </row>
    <row r="167" s="2" customFormat="1" ht="24.15" customHeight="1">
      <c r="A167" s="38"/>
      <c r="B167" s="39"/>
      <c r="C167" s="236" t="s">
        <v>8</v>
      </c>
      <c r="D167" s="236" t="s">
        <v>137</v>
      </c>
      <c r="E167" s="237" t="s">
        <v>210</v>
      </c>
      <c r="F167" s="238" t="s">
        <v>211</v>
      </c>
      <c r="G167" s="239" t="s">
        <v>140</v>
      </c>
      <c r="H167" s="240">
        <v>4.4039999999999999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42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0.089999999999999997</v>
      </c>
      <c r="T167" s="247">
        <f>S167*H167</f>
        <v>0.39635999999999999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92</v>
      </c>
      <c r="AT167" s="248" t="s">
        <v>137</v>
      </c>
      <c r="AU167" s="248" t="s">
        <v>86</v>
      </c>
      <c r="AY167" s="17" t="s">
        <v>134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82</v>
      </c>
      <c r="BK167" s="249">
        <f>ROUND(I167*H167,2)</f>
        <v>0</v>
      </c>
      <c r="BL167" s="17" t="s">
        <v>92</v>
      </c>
      <c r="BM167" s="248" t="s">
        <v>370</v>
      </c>
    </row>
    <row r="168" s="15" customFormat="1">
      <c r="A168" s="15"/>
      <c r="B168" s="273"/>
      <c r="C168" s="274"/>
      <c r="D168" s="252" t="s">
        <v>145</v>
      </c>
      <c r="E168" s="275" t="s">
        <v>1</v>
      </c>
      <c r="F168" s="276" t="s">
        <v>213</v>
      </c>
      <c r="G168" s="274"/>
      <c r="H168" s="275" t="s">
        <v>1</v>
      </c>
      <c r="I168" s="277"/>
      <c r="J168" s="274"/>
      <c r="K168" s="274"/>
      <c r="L168" s="278"/>
      <c r="M168" s="279"/>
      <c r="N168" s="280"/>
      <c r="O168" s="280"/>
      <c r="P168" s="280"/>
      <c r="Q168" s="280"/>
      <c r="R168" s="280"/>
      <c r="S168" s="280"/>
      <c r="T168" s="28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2" t="s">
        <v>145</v>
      </c>
      <c r="AU168" s="282" t="s">
        <v>86</v>
      </c>
      <c r="AV168" s="15" t="s">
        <v>82</v>
      </c>
      <c r="AW168" s="15" t="s">
        <v>34</v>
      </c>
      <c r="AX168" s="15" t="s">
        <v>77</v>
      </c>
      <c r="AY168" s="282" t="s">
        <v>134</v>
      </c>
    </row>
    <row r="169" s="13" customFormat="1">
      <c r="A169" s="13"/>
      <c r="B169" s="250"/>
      <c r="C169" s="251"/>
      <c r="D169" s="252" t="s">
        <v>145</v>
      </c>
      <c r="E169" s="253" t="s">
        <v>1</v>
      </c>
      <c r="F169" s="254" t="s">
        <v>371</v>
      </c>
      <c r="G169" s="251"/>
      <c r="H169" s="255">
        <v>4.4039999999999999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145</v>
      </c>
      <c r="AU169" s="261" t="s">
        <v>86</v>
      </c>
      <c r="AV169" s="13" t="s">
        <v>86</v>
      </c>
      <c r="AW169" s="13" t="s">
        <v>34</v>
      </c>
      <c r="AX169" s="13" t="s">
        <v>82</v>
      </c>
      <c r="AY169" s="261" t="s">
        <v>134</v>
      </c>
    </row>
    <row r="170" s="2" customFormat="1" ht="14.4" customHeight="1">
      <c r="A170" s="38"/>
      <c r="B170" s="39"/>
      <c r="C170" s="236" t="s">
        <v>188</v>
      </c>
      <c r="D170" s="236" t="s">
        <v>137</v>
      </c>
      <c r="E170" s="237" t="s">
        <v>215</v>
      </c>
      <c r="F170" s="238" t="s">
        <v>216</v>
      </c>
      <c r="G170" s="239" t="s">
        <v>140</v>
      </c>
      <c r="H170" s="240">
        <v>44.039999999999999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92</v>
      </c>
      <c r="AT170" s="248" t="s">
        <v>137</v>
      </c>
      <c r="AU170" s="248" t="s">
        <v>86</v>
      </c>
      <c r="AY170" s="17" t="s">
        <v>134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82</v>
      </c>
      <c r="BK170" s="249">
        <f>ROUND(I170*H170,2)</f>
        <v>0</v>
      </c>
      <c r="BL170" s="17" t="s">
        <v>92</v>
      </c>
      <c r="BM170" s="248" t="s">
        <v>372</v>
      </c>
    </row>
    <row r="171" s="15" customFormat="1">
      <c r="A171" s="15"/>
      <c r="B171" s="273"/>
      <c r="C171" s="274"/>
      <c r="D171" s="252" t="s">
        <v>145</v>
      </c>
      <c r="E171" s="275" t="s">
        <v>1</v>
      </c>
      <c r="F171" s="276" t="s">
        <v>373</v>
      </c>
      <c r="G171" s="274"/>
      <c r="H171" s="275" t="s">
        <v>1</v>
      </c>
      <c r="I171" s="277"/>
      <c r="J171" s="274"/>
      <c r="K171" s="274"/>
      <c r="L171" s="278"/>
      <c r="M171" s="279"/>
      <c r="N171" s="280"/>
      <c r="O171" s="280"/>
      <c r="P171" s="280"/>
      <c r="Q171" s="280"/>
      <c r="R171" s="280"/>
      <c r="S171" s="280"/>
      <c r="T171" s="28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2" t="s">
        <v>145</v>
      </c>
      <c r="AU171" s="282" t="s">
        <v>86</v>
      </c>
      <c r="AV171" s="15" t="s">
        <v>82</v>
      </c>
      <c r="AW171" s="15" t="s">
        <v>34</v>
      </c>
      <c r="AX171" s="15" t="s">
        <v>77</v>
      </c>
      <c r="AY171" s="282" t="s">
        <v>134</v>
      </c>
    </row>
    <row r="172" s="13" customFormat="1">
      <c r="A172" s="13"/>
      <c r="B172" s="250"/>
      <c r="C172" s="251"/>
      <c r="D172" s="252" t="s">
        <v>145</v>
      </c>
      <c r="E172" s="253" t="s">
        <v>1</v>
      </c>
      <c r="F172" s="254" t="s">
        <v>374</v>
      </c>
      <c r="G172" s="251"/>
      <c r="H172" s="255">
        <v>44.039999999999999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145</v>
      </c>
      <c r="AU172" s="261" t="s">
        <v>86</v>
      </c>
      <c r="AV172" s="13" t="s">
        <v>86</v>
      </c>
      <c r="AW172" s="13" t="s">
        <v>34</v>
      </c>
      <c r="AX172" s="13" t="s">
        <v>82</v>
      </c>
      <c r="AY172" s="261" t="s">
        <v>134</v>
      </c>
    </row>
    <row r="173" s="2" customFormat="1" ht="24.15" customHeight="1">
      <c r="A173" s="38"/>
      <c r="B173" s="39"/>
      <c r="C173" s="236" t="s">
        <v>225</v>
      </c>
      <c r="D173" s="236" t="s">
        <v>137</v>
      </c>
      <c r="E173" s="237" t="s">
        <v>220</v>
      </c>
      <c r="F173" s="238" t="s">
        <v>221</v>
      </c>
      <c r="G173" s="239" t="s">
        <v>140</v>
      </c>
      <c r="H173" s="240">
        <v>88.079999999999998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42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92</v>
      </c>
      <c r="AT173" s="248" t="s">
        <v>137</v>
      </c>
      <c r="AU173" s="248" t="s">
        <v>86</v>
      </c>
      <c r="AY173" s="17" t="s">
        <v>134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82</v>
      </c>
      <c r="BK173" s="249">
        <f>ROUND(I173*H173,2)</f>
        <v>0</v>
      </c>
      <c r="BL173" s="17" t="s">
        <v>92</v>
      </c>
      <c r="BM173" s="248" t="s">
        <v>375</v>
      </c>
    </row>
    <row r="174" s="15" customFormat="1">
      <c r="A174" s="15"/>
      <c r="B174" s="273"/>
      <c r="C174" s="274"/>
      <c r="D174" s="252" t="s">
        <v>145</v>
      </c>
      <c r="E174" s="275" t="s">
        <v>1</v>
      </c>
      <c r="F174" s="276" t="s">
        <v>223</v>
      </c>
      <c r="G174" s="274"/>
      <c r="H174" s="275" t="s">
        <v>1</v>
      </c>
      <c r="I174" s="277"/>
      <c r="J174" s="274"/>
      <c r="K174" s="274"/>
      <c r="L174" s="278"/>
      <c r="M174" s="279"/>
      <c r="N174" s="280"/>
      <c r="O174" s="280"/>
      <c r="P174" s="280"/>
      <c r="Q174" s="280"/>
      <c r="R174" s="280"/>
      <c r="S174" s="280"/>
      <c r="T174" s="28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2" t="s">
        <v>145</v>
      </c>
      <c r="AU174" s="282" t="s">
        <v>86</v>
      </c>
      <c r="AV174" s="15" t="s">
        <v>82</v>
      </c>
      <c r="AW174" s="15" t="s">
        <v>34</v>
      </c>
      <c r="AX174" s="15" t="s">
        <v>77</v>
      </c>
      <c r="AY174" s="282" t="s">
        <v>134</v>
      </c>
    </row>
    <row r="175" s="13" customFormat="1">
      <c r="A175" s="13"/>
      <c r="B175" s="250"/>
      <c r="C175" s="251"/>
      <c r="D175" s="252" t="s">
        <v>145</v>
      </c>
      <c r="E175" s="253" t="s">
        <v>1</v>
      </c>
      <c r="F175" s="254" t="s">
        <v>376</v>
      </c>
      <c r="G175" s="251"/>
      <c r="H175" s="255">
        <v>88.079999999999998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145</v>
      </c>
      <c r="AU175" s="261" t="s">
        <v>86</v>
      </c>
      <c r="AV175" s="13" t="s">
        <v>86</v>
      </c>
      <c r="AW175" s="13" t="s">
        <v>34</v>
      </c>
      <c r="AX175" s="13" t="s">
        <v>82</v>
      </c>
      <c r="AY175" s="261" t="s">
        <v>134</v>
      </c>
    </row>
    <row r="176" s="2" customFormat="1" ht="24.15" customHeight="1">
      <c r="A176" s="38"/>
      <c r="B176" s="39"/>
      <c r="C176" s="236" t="s">
        <v>232</v>
      </c>
      <c r="D176" s="236" t="s">
        <v>137</v>
      </c>
      <c r="E176" s="237" t="s">
        <v>226</v>
      </c>
      <c r="F176" s="238" t="s">
        <v>227</v>
      </c>
      <c r="G176" s="239" t="s">
        <v>140</v>
      </c>
      <c r="H176" s="240">
        <v>126.813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42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92</v>
      </c>
      <c r="AT176" s="248" t="s">
        <v>137</v>
      </c>
      <c r="AU176" s="248" t="s">
        <v>86</v>
      </c>
      <c r="AY176" s="17" t="s">
        <v>134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82</v>
      </c>
      <c r="BK176" s="249">
        <f>ROUND(I176*H176,2)</f>
        <v>0</v>
      </c>
      <c r="BL176" s="17" t="s">
        <v>92</v>
      </c>
      <c r="BM176" s="248" t="s">
        <v>377</v>
      </c>
    </row>
    <row r="177" s="15" customFormat="1">
      <c r="A177" s="15"/>
      <c r="B177" s="273"/>
      <c r="C177" s="274"/>
      <c r="D177" s="252" t="s">
        <v>145</v>
      </c>
      <c r="E177" s="275" t="s">
        <v>1</v>
      </c>
      <c r="F177" s="276" t="s">
        <v>229</v>
      </c>
      <c r="G177" s="274"/>
      <c r="H177" s="275" t="s">
        <v>1</v>
      </c>
      <c r="I177" s="277"/>
      <c r="J177" s="274"/>
      <c r="K177" s="274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145</v>
      </c>
      <c r="AU177" s="282" t="s">
        <v>86</v>
      </c>
      <c r="AV177" s="15" t="s">
        <v>82</v>
      </c>
      <c r="AW177" s="15" t="s">
        <v>34</v>
      </c>
      <c r="AX177" s="15" t="s">
        <v>77</v>
      </c>
      <c r="AY177" s="282" t="s">
        <v>134</v>
      </c>
    </row>
    <row r="178" s="13" customFormat="1">
      <c r="A178" s="13"/>
      <c r="B178" s="250"/>
      <c r="C178" s="251"/>
      <c r="D178" s="252" t="s">
        <v>145</v>
      </c>
      <c r="E178" s="253" t="s">
        <v>1</v>
      </c>
      <c r="F178" s="254" t="s">
        <v>374</v>
      </c>
      <c r="G178" s="251"/>
      <c r="H178" s="255">
        <v>44.039999999999999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145</v>
      </c>
      <c r="AU178" s="261" t="s">
        <v>86</v>
      </c>
      <c r="AV178" s="13" t="s">
        <v>86</v>
      </c>
      <c r="AW178" s="13" t="s">
        <v>34</v>
      </c>
      <c r="AX178" s="13" t="s">
        <v>77</v>
      </c>
      <c r="AY178" s="261" t="s">
        <v>134</v>
      </c>
    </row>
    <row r="179" s="15" customFormat="1">
      <c r="A179" s="15"/>
      <c r="B179" s="273"/>
      <c r="C179" s="274"/>
      <c r="D179" s="252" t="s">
        <v>145</v>
      </c>
      <c r="E179" s="275" t="s">
        <v>1</v>
      </c>
      <c r="F179" s="276" t="s">
        <v>230</v>
      </c>
      <c r="G179" s="274"/>
      <c r="H179" s="275" t="s">
        <v>1</v>
      </c>
      <c r="I179" s="277"/>
      <c r="J179" s="274"/>
      <c r="K179" s="274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145</v>
      </c>
      <c r="AU179" s="282" t="s">
        <v>86</v>
      </c>
      <c r="AV179" s="15" t="s">
        <v>82</v>
      </c>
      <c r="AW179" s="15" t="s">
        <v>34</v>
      </c>
      <c r="AX179" s="15" t="s">
        <v>77</v>
      </c>
      <c r="AY179" s="282" t="s">
        <v>134</v>
      </c>
    </row>
    <row r="180" s="13" customFormat="1">
      <c r="A180" s="13"/>
      <c r="B180" s="250"/>
      <c r="C180" s="251"/>
      <c r="D180" s="252" t="s">
        <v>145</v>
      </c>
      <c r="E180" s="253" t="s">
        <v>1</v>
      </c>
      <c r="F180" s="254" t="s">
        <v>378</v>
      </c>
      <c r="G180" s="251"/>
      <c r="H180" s="255">
        <v>82.772999999999996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145</v>
      </c>
      <c r="AU180" s="261" t="s">
        <v>86</v>
      </c>
      <c r="AV180" s="13" t="s">
        <v>86</v>
      </c>
      <c r="AW180" s="13" t="s">
        <v>34</v>
      </c>
      <c r="AX180" s="13" t="s">
        <v>77</v>
      </c>
      <c r="AY180" s="261" t="s">
        <v>134</v>
      </c>
    </row>
    <row r="181" s="14" customFormat="1">
      <c r="A181" s="14"/>
      <c r="B181" s="262"/>
      <c r="C181" s="263"/>
      <c r="D181" s="252" t="s">
        <v>145</v>
      </c>
      <c r="E181" s="264" t="s">
        <v>1</v>
      </c>
      <c r="F181" s="265" t="s">
        <v>153</v>
      </c>
      <c r="G181" s="263"/>
      <c r="H181" s="266">
        <v>126.81299999999999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145</v>
      </c>
      <c r="AU181" s="272" t="s">
        <v>86</v>
      </c>
      <c r="AV181" s="14" t="s">
        <v>92</v>
      </c>
      <c r="AW181" s="14" t="s">
        <v>34</v>
      </c>
      <c r="AX181" s="14" t="s">
        <v>82</v>
      </c>
      <c r="AY181" s="272" t="s">
        <v>134</v>
      </c>
    </row>
    <row r="182" s="2" customFormat="1" ht="24.15" customHeight="1">
      <c r="A182" s="38"/>
      <c r="B182" s="39"/>
      <c r="C182" s="236" t="s">
        <v>236</v>
      </c>
      <c r="D182" s="236" t="s">
        <v>137</v>
      </c>
      <c r="E182" s="237" t="s">
        <v>233</v>
      </c>
      <c r="F182" s="238" t="s">
        <v>234</v>
      </c>
      <c r="G182" s="239" t="s">
        <v>140</v>
      </c>
      <c r="H182" s="240">
        <v>10.859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0.019949999999999999</v>
      </c>
      <c r="R182" s="246">
        <f>Q182*H182</f>
        <v>0.21663705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92</v>
      </c>
      <c r="AT182" s="248" t="s">
        <v>137</v>
      </c>
      <c r="AU182" s="248" t="s">
        <v>86</v>
      </c>
      <c r="AY182" s="17" t="s">
        <v>134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82</v>
      </c>
      <c r="BK182" s="249">
        <f>ROUND(I182*H182,2)</f>
        <v>0</v>
      </c>
      <c r="BL182" s="17" t="s">
        <v>92</v>
      </c>
      <c r="BM182" s="248" t="s">
        <v>379</v>
      </c>
    </row>
    <row r="183" s="13" customFormat="1">
      <c r="A183" s="13"/>
      <c r="B183" s="250"/>
      <c r="C183" s="251"/>
      <c r="D183" s="252" t="s">
        <v>145</v>
      </c>
      <c r="E183" s="253" t="s">
        <v>1</v>
      </c>
      <c r="F183" s="254" t="s">
        <v>371</v>
      </c>
      <c r="G183" s="251"/>
      <c r="H183" s="255">
        <v>4.4039999999999999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145</v>
      </c>
      <c r="AU183" s="261" t="s">
        <v>86</v>
      </c>
      <c r="AV183" s="13" t="s">
        <v>86</v>
      </c>
      <c r="AW183" s="13" t="s">
        <v>34</v>
      </c>
      <c r="AX183" s="13" t="s">
        <v>77</v>
      </c>
      <c r="AY183" s="261" t="s">
        <v>134</v>
      </c>
    </row>
    <row r="184" s="13" customFormat="1">
      <c r="A184" s="13"/>
      <c r="B184" s="250"/>
      <c r="C184" s="251"/>
      <c r="D184" s="252" t="s">
        <v>145</v>
      </c>
      <c r="E184" s="253" t="s">
        <v>1</v>
      </c>
      <c r="F184" s="254" t="s">
        <v>86</v>
      </c>
      <c r="G184" s="251"/>
      <c r="H184" s="255">
        <v>2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145</v>
      </c>
      <c r="AU184" s="261" t="s">
        <v>86</v>
      </c>
      <c r="AV184" s="13" t="s">
        <v>86</v>
      </c>
      <c r="AW184" s="13" t="s">
        <v>34</v>
      </c>
      <c r="AX184" s="13" t="s">
        <v>77</v>
      </c>
      <c r="AY184" s="261" t="s">
        <v>134</v>
      </c>
    </row>
    <row r="185" s="13" customFormat="1">
      <c r="A185" s="13"/>
      <c r="B185" s="250"/>
      <c r="C185" s="251"/>
      <c r="D185" s="252" t="s">
        <v>145</v>
      </c>
      <c r="E185" s="253" t="s">
        <v>1</v>
      </c>
      <c r="F185" s="254" t="s">
        <v>359</v>
      </c>
      <c r="G185" s="251"/>
      <c r="H185" s="255">
        <v>4.4550000000000001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145</v>
      </c>
      <c r="AU185" s="261" t="s">
        <v>86</v>
      </c>
      <c r="AV185" s="13" t="s">
        <v>86</v>
      </c>
      <c r="AW185" s="13" t="s">
        <v>34</v>
      </c>
      <c r="AX185" s="13" t="s">
        <v>77</v>
      </c>
      <c r="AY185" s="261" t="s">
        <v>134</v>
      </c>
    </row>
    <row r="186" s="14" customFormat="1">
      <c r="A186" s="14"/>
      <c r="B186" s="262"/>
      <c r="C186" s="263"/>
      <c r="D186" s="252" t="s">
        <v>145</v>
      </c>
      <c r="E186" s="264" t="s">
        <v>1</v>
      </c>
      <c r="F186" s="265" t="s">
        <v>153</v>
      </c>
      <c r="G186" s="263"/>
      <c r="H186" s="266">
        <v>10.859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145</v>
      </c>
      <c r="AU186" s="272" t="s">
        <v>86</v>
      </c>
      <c r="AV186" s="14" t="s">
        <v>92</v>
      </c>
      <c r="AW186" s="14" t="s">
        <v>34</v>
      </c>
      <c r="AX186" s="14" t="s">
        <v>82</v>
      </c>
      <c r="AY186" s="272" t="s">
        <v>134</v>
      </c>
    </row>
    <row r="187" s="2" customFormat="1" ht="14.4" customHeight="1">
      <c r="A187" s="38"/>
      <c r="B187" s="39"/>
      <c r="C187" s="236" t="s">
        <v>242</v>
      </c>
      <c r="D187" s="236" t="s">
        <v>137</v>
      </c>
      <c r="E187" s="237" t="s">
        <v>237</v>
      </c>
      <c r="F187" s="238" t="s">
        <v>238</v>
      </c>
      <c r="G187" s="239" t="s">
        <v>140</v>
      </c>
      <c r="H187" s="240">
        <v>50.494999999999997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42</v>
      </c>
      <c r="O187" s="91"/>
      <c r="P187" s="246">
        <f>O187*H187</f>
        <v>0</v>
      </c>
      <c r="Q187" s="246">
        <v>0.00158</v>
      </c>
      <c r="R187" s="246">
        <f>Q187*H187</f>
        <v>0.079782099999999995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92</v>
      </c>
      <c r="AT187" s="248" t="s">
        <v>137</v>
      </c>
      <c r="AU187" s="248" t="s">
        <v>86</v>
      </c>
      <c r="AY187" s="17" t="s">
        <v>134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82</v>
      </c>
      <c r="BK187" s="249">
        <f>ROUND(I187*H187,2)</f>
        <v>0</v>
      </c>
      <c r="BL187" s="17" t="s">
        <v>92</v>
      </c>
      <c r="BM187" s="248" t="s">
        <v>380</v>
      </c>
    </row>
    <row r="188" s="13" customFormat="1">
      <c r="A188" s="13"/>
      <c r="B188" s="250"/>
      <c r="C188" s="251"/>
      <c r="D188" s="252" t="s">
        <v>145</v>
      </c>
      <c r="E188" s="253" t="s">
        <v>1</v>
      </c>
      <c r="F188" s="254" t="s">
        <v>374</v>
      </c>
      <c r="G188" s="251"/>
      <c r="H188" s="255">
        <v>44.039999999999999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145</v>
      </c>
      <c r="AU188" s="261" t="s">
        <v>86</v>
      </c>
      <c r="AV188" s="13" t="s">
        <v>86</v>
      </c>
      <c r="AW188" s="13" t="s">
        <v>34</v>
      </c>
      <c r="AX188" s="13" t="s">
        <v>77</v>
      </c>
      <c r="AY188" s="261" t="s">
        <v>134</v>
      </c>
    </row>
    <row r="189" s="13" customFormat="1">
      <c r="A189" s="13"/>
      <c r="B189" s="250"/>
      <c r="C189" s="251"/>
      <c r="D189" s="252" t="s">
        <v>145</v>
      </c>
      <c r="E189" s="253" t="s">
        <v>1</v>
      </c>
      <c r="F189" s="254" t="s">
        <v>86</v>
      </c>
      <c r="G189" s="251"/>
      <c r="H189" s="255">
        <v>2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145</v>
      </c>
      <c r="AU189" s="261" t="s">
        <v>86</v>
      </c>
      <c r="AV189" s="13" t="s">
        <v>86</v>
      </c>
      <c r="AW189" s="13" t="s">
        <v>34</v>
      </c>
      <c r="AX189" s="13" t="s">
        <v>77</v>
      </c>
      <c r="AY189" s="261" t="s">
        <v>134</v>
      </c>
    </row>
    <row r="190" s="13" customFormat="1">
      <c r="A190" s="13"/>
      <c r="B190" s="250"/>
      <c r="C190" s="251"/>
      <c r="D190" s="252" t="s">
        <v>145</v>
      </c>
      <c r="E190" s="253" t="s">
        <v>1</v>
      </c>
      <c r="F190" s="254" t="s">
        <v>359</v>
      </c>
      <c r="G190" s="251"/>
      <c r="H190" s="255">
        <v>4.4550000000000001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145</v>
      </c>
      <c r="AU190" s="261" t="s">
        <v>86</v>
      </c>
      <c r="AV190" s="13" t="s">
        <v>86</v>
      </c>
      <c r="AW190" s="13" t="s">
        <v>34</v>
      </c>
      <c r="AX190" s="13" t="s">
        <v>77</v>
      </c>
      <c r="AY190" s="261" t="s">
        <v>134</v>
      </c>
    </row>
    <row r="191" s="14" customFormat="1">
      <c r="A191" s="14"/>
      <c r="B191" s="262"/>
      <c r="C191" s="263"/>
      <c r="D191" s="252" t="s">
        <v>145</v>
      </c>
      <c r="E191" s="264" t="s">
        <v>1</v>
      </c>
      <c r="F191" s="265" t="s">
        <v>153</v>
      </c>
      <c r="G191" s="263"/>
      <c r="H191" s="266">
        <v>50.494999999999997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145</v>
      </c>
      <c r="AU191" s="272" t="s">
        <v>86</v>
      </c>
      <c r="AV191" s="14" t="s">
        <v>92</v>
      </c>
      <c r="AW191" s="14" t="s">
        <v>34</v>
      </c>
      <c r="AX191" s="14" t="s">
        <v>82</v>
      </c>
      <c r="AY191" s="272" t="s">
        <v>134</v>
      </c>
    </row>
    <row r="192" s="12" customFormat="1" ht="22.8" customHeight="1">
      <c r="A192" s="12"/>
      <c r="B192" s="220"/>
      <c r="C192" s="221"/>
      <c r="D192" s="222" t="s">
        <v>76</v>
      </c>
      <c r="E192" s="234" t="s">
        <v>240</v>
      </c>
      <c r="F192" s="234" t="s">
        <v>241</v>
      </c>
      <c r="G192" s="221"/>
      <c r="H192" s="221"/>
      <c r="I192" s="224"/>
      <c r="J192" s="235">
        <f>BK192</f>
        <v>0</v>
      </c>
      <c r="K192" s="221"/>
      <c r="L192" s="226"/>
      <c r="M192" s="227"/>
      <c r="N192" s="228"/>
      <c r="O192" s="228"/>
      <c r="P192" s="229">
        <f>SUM(P193:P199)</f>
        <v>0</v>
      </c>
      <c r="Q192" s="228"/>
      <c r="R192" s="229">
        <f>SUM(R193:R199)</f>
        <v>0</v>
      </c>
      <c r="S192" s="228"/>
      <c r="T192" s="230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1" t="s">
        <v>82</v>
      </c>
      <c r="AT192" s="232" t="s">
        <v>76</v>
      </c>
      <c r="AU192" s="232" t="s">
        <v>82</v>
      </c>
      <c r="AY192" s="231" t="s">
        <v>134</v>
      </c>
      <c r="BK192" s="233">
        <f>SUM(BK193:BK199)</f>
        <v>0</v>
      </c>
    </row>
    <row r="193" s="2" customFormat="1" ht="24.15" customHeight="1">
      <c r="A193" s="38"/>
      <c r="B193" s="39"/>
      <c r="C193" s="236" t="s">
        <v>7</v>
      </c>
      <c r="D193" s="236" t="s">
        <v>137</v>
      </c>
      <c r="E193" s="237" t="s">
        <v>243</v>
      </c>
      <c r="F193" s="238" t="s">
        <v>244</v>
      </c>
      <c r="G193" s="239" t="s">
        <v>245</v>
      </c>
      <c r="H193" s="240">
        <v>0.42199999999999999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42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92</v>
      </c>
      <c r="AT193" s="248" t="s">
        <v>137</v>
      </c>
      <c r="AU193" s="248" t="s">
        <v>86</v>
      </c>
      <c r="AY193" s="17" t="s">
        <v>134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82</v>
      </c>
      <c r="BK193" s="249">
        <f>ROUND(I193*H193,2)</f>
        <v>0</v>
      </c>
      <c r="BL193" s="17" t="s">
        <v>92</v>
      </c>
      <c r="BM193" s="248" t="s">
        <v>381</v>
      </c>
    </row>
    <row r="194" s="2" customFormat="1" ht="24.15" customHeight="1">
      <c r="A194" s="38"/>
      <c r="B194" s="39"/>
      <c r="C194" s="236" t="s">
        <v>251</v>
      </c>
      <c r="D194" s="236" t="s">
        <v>137</v>
      </c>
      <c r="E194" s="237" t="s">
        <v>247</v>
      </c>
      <c r="F194" s="238" t="s">
        <v>248</v>
      </c>
      <c r="G194" s="239" t="s">
        <v>245</v>
      </c>
      <c r="H194" s="240">
        <v>2.1099999999999999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42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92</v>
      </c>
      <c r="AT194" s="248" t="s">
        <v>137</v>
      </c>
      <c r="AU194" s="248" t="s">
        <v>86</v>
      </c>
      <c r="AY194" s="17" t="s">
        <v>134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82</v>
      </c>
      <c r="BK194" s="249">
        <f>ROUND(I194*H194,2)</f>
        <v>0</v>
      </c>
      <c r="BL194" s="17" t="s">
        <v>92</v>
      </c>
      <c r="BM194" s="248" t="s">
        <v>382</v>
      </c>
    </row>
    <row r="195" s="13" customFormat="1">
      <c r="A195" s="13"/>
      <c r="B195" s="250"/>
      <c r="C195" s="251"/>
      <c r="D195" s="252" t="s">
        <v>145</v>
      </c>
      <c r="E195" s="253" t="s">
        <v>1</v>
      </c>
      <c r="F195" s="254" t="s">
        <v>383</v>
      </c>
      <c r="G195" s="251"/>
      <c r="H195" s="255">
        <v>2.1099999999999999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145</v>
      </c>
      <c r="AU195" s="261" t="s">
        <v>86</v>
      </c>
      <c r="AV195" s="13" t="s">
        <v>86</v>
      </c>
      <c r="AW195" s="13" t="s">
        <v>34</v>
      </c>
      <c r="AX195" s="13" t="s">
        <v>82</v>
      </c>
      <c r="AY195" s="261" t="s">
        <v>134</v>
      </c>
    </row>
    <row r="196" s="2" customFormat="1" ht="24.15" customHeight="1">
      <c r="A196" s="38"/>
      <c r="B196" s="39"/>
      <c r="C196" s="236" t="s">
        <v>255</v>
      </c>
      <c r="D196" s="236" t="s">
        <v>137</v>
      </c>
      <c r="E196" s="237" t="s">
        <v>252</v>
      </c>
      <c r="F196" s="238" t="s">
        <v>253</v>
      </c>
      <c r="G196" s="239" t="s">
        <v>245</v>
      </c>
      <c r="H196" s="240">
        <v>0.42199999999999999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42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92</v>
      </c>
      <c r="AT196" s="248" t="s">
        <v>137</v>
      </c>
      <c r="AU196" s="248" t="s">
        <v>86</v>
      </c>
      <c r="AY196" s="17" t="s">
        <v>134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82</v>
      </c>
      <c r="BK196" s="249">
        <f>ROUND(I196*H196,2)</f>
        <v>0</v>
      </c>
      <c r="BL196" s="17" t="s">
        <v>92</v>
      </c>
      <c r="BM196" s="248" t="s">
        <v>384</v>
      </c>
    </row>
    <row r="197" s="2" customFormat="1" ht="24.15" customHeight="1">
      <c r="A197" s="38"/>
      <c r="B197" s="39"/>
      <c r="C197" s="236" t="s">
        <v>260</v>
      </c>
      <c r="D197" s="236" t="s">
        <v>137</v>
      </c>
      <c r="E197" s="237" t="s">
        <v>256</v>
      </c>
      <c r="F197" s="238" t="s">
        <v>257</v>
      </c>
      <c r="G197" s="239" t="s">
        <v>245</v>
      </c>
      <c r="H197" s="240">
        <v>3.798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92</v>
      </c>
      <c r="AT197" s="248" t="s">
        <v>137</v>
      </c>
      <c r="AU197" s="248" t="s">
        <v>86</v>
      </c>
      <c r="AY197" s="17" t="s">
        <v>134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82</v>
      </c>
      <c r="BK197" s="249">
        <f>ROUND(I197*H197,2)</f>
        <v>0</v>
      </c>
      <c r="BL197" s="17" t="s">
        <v>92</v>
      </c>
      <c r="BM197" s="248" t="s">
        <v>385</v>
      </c>
    </row>
    <row r="198" s="13" customFormat="1">
      <c r="A198" s="13"/>
      <c r="B198" s="250"/>
      <c r="C198" s="251"/>
      <c r="D198" s="252" t="s">
        <v>145</v>
      </c>
      <c r="E198" s="253" t="s">
        <v>1</v>
      </c>
      <c r="F198" s="254" t="s">
        <v>386</v>
      </c>
      <c r="G198" s="251"/>
      <c r="H198" s="255">
        <v>3.798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145</v>
      </c>
      <c r="AU198" s="261" t="s">
        <v>86</v>
      </c>
      <c r="AV198" s="13" t="s">
        <v>86</v>
      </c>
      <c r="AW198" s="13" t="s">
        <v>34</v>
      </c>
      <c r="AX198" s="13" t="s">
        <v>82</v>
      </c>
      <c r="AY198" s="261" t="s">
        <v>134</v>
      </c>
    </row>
    <row r="199" s="2" customFormat="1" ht="24.15" customHeight="1">
      <c r="A199" s="38"/>
      <c r="B199" s="39"/>
      <c r="C199" s="236" t="s">
        <v>266</v>
      </c>
      <c r="D199" s="236" t="s">
        <v>137</v>
      </c>
      <c r="E199" s="237" t="s">
        <v>261</v>
      </c>
      <c r="F199" s="238" t="s">
        <v>262</v>
      </c>
      <c r="G199" s="239" t="s">
        <v>245</v>
      </c>
      <c r="H199" s="240">
        <v>0.42199999999999999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42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92</v>
      </c>
      <c r="AT199" s="248" t="s">
        <v>137</v>
      </c>
      <c r="AU199" s="248" t="s">
        <v>86</v>
      </c>
      <c r="AY199" s="17" t="s">
        <v>134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82</v>
      </c>
      <c r="BK199" s="249">
        <f>ROUND(I199*H199,2)</f>
        <v>0</v>
      </c>
      <c r="BL199" s="17" t="s">
        <v>92</v>
      </c>
      <c r="BM199" s="248" t="s">
        <v>387</v>
      </c>
    </row>
    <row r="200" s="12" customFormat="1" ht="22.8" customHeight="1">
      <c r="A200" s="12"/>
      <c r="B200" s="220"/>
      <c r="C200" s="221"/>
      <c r="D200" s="222" t="s">
        <v>76</v>
      </c>
      <c r="E200" s="234" t="s">
        <v>264</v>
      </c>
      <c r="F200" s="234" t="s">
        <v>265</v>
      </c>
      <c r="G200" s="221"/>
      <c r="H200" s="221"/>
      <c r="I200" s="224"/>
      <c r="J200" s="235">
        <f>BK200</f>
        <v>0</v>
      </c>
      <c r="K200" s="221"/>
      <c r="L200" s="226"/>
      <c r="M200" s="227"/>
      <c r="N200" s="228"/>
      <c r="O200" s="228"/>
      <c r="P200" s="229">
        <f>P201</f>
        <v>0</v>
      </c>
      <c r="Q200" s="228"/>
      <c r="R200" s="229">
        <f>R201</f>
        <v>0</v>
      </c>
      <c r="S200" s="228"/>
      <c r="T200" s="230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82</v>
      </c>
      <c r="AT200" s="232" t="s">
        <v>76</v>
      </c>
      <c r="AU200" s="232" t="s">
        <v>82</v>
      </c>
      <c r="AY200" s="231" t="s">
        <v>134</v>
      </c>
      <c r="BK200" s="233">
        <f>BK201</f>
        <v>0</v>
      </c>
    </row>
    <row r="201" s="2" customFormat="1" ht="14.4" customHeight="1">
      <c r="A201" s="38"/>
      <c r="B201" s="39"/>
      <c r="C201" s="236" t="s">
        <v>274</v>
      </c>
      <c r="D201" s="236" t="s">
        <v>137</v>
      </c>
      <c r="E201" s="237" t="s">
        <v>267</v>
      </c>
      <c r="F201" s="238" t="s">
        <v>268</v>
      </c>
      <c r="G201" s="239" t="s">
        <v>245</v>
      </c>
      <c r="H201" s="240">
        <v>6.3460000000000001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42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92</v>
      </c>
      <c r="AT201" s="248" t="s">
        <v>137</v>
      </c>
      <c r="AU201" s="248" t="s">
        <v>86</v>
      </c>
      <c r="AY201" s="17" t="s">
        <v>134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82</v>
      </c>
      <c r="BK201" s="249">
        <f>ROUND(I201*H201,2)</f>
        <v>0</v>
      </c>
      <c r="BL201" s="17" t="s">
        <v>92</v>
      </c>
      <c r="BM201" s="248" t="s">
        <v>388</v>
      </c>
    </row>
    <row r="202" s="12" customFormat="1" ht="25.92" customHeight="1">
      <c r="A202" s="12"/>
      <c r="B202" s="220"/>
      <c r="C202" s="221"/>
      <c r="D202" s="222" t="s">
        <v>76</v>
      </c>
      <c r="E202" s="223" t="s">
        <v>270</v>
      </c>
      <c r="F202" s="223" t="s">
        <v>271</v>
      </c>
      <c r="G202" s="221"/>
      <c r="H202" s="221"/>
      <c r="I202" s="224"/>
      <c r="J202" s="225">
        <f>BK202</f>
        <v>0</v>
      </c>
      <c r="K202" s="221"/>
      <c r="L202" s="226"/>
      <c r="M202" s="227"/>
      <c r="N202" s="228"/>
      <c r="O202" s="228"/>
      <c r="P202" s="229">
        <f>P203+P205+P207+P218</f>
        <v>0</v>
      </c>
      <c r="Q202" s="228"/>
      <c r="R202" s="229">
        <f>R203+R205+R207+R218</f>
        <v>0.18103660999999999</v>
      </c>
      <c r="S202" s="228"/>
      <c r="T202" s="230">
        <f>T203+T205+T207+T218</f>
        <v>0.025659629999999999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86</v>
      </c>
      <c r="AT202" s="232" t="s">
        <v>76</v>
      </c>
      <c r="AU202" s="232" t="s">
        <v>77</v>
      </c>
      <c r="AY202" s="231" t="s">
        <v>134</v>
      </c>
      <c r="BK202" s="233">
        <f>BK203+BK205+BK207+BK218</f>
        <v>0</v>
      </c>
    </row>
    <row r="203" s="12" customFormat="1" ht="22.8" customHeight="1">
      <c r="A203" s="12"/>
      <c r="B203" s="220"/>
      <c r="C203" s="221"/>
      <c r="D203" s="222" t="s">
        <v>76</v>
      </c>
      <c r="E203" s="234" t="s">
        <v>389</v>
      </c>
      <c r="F203" s="234" t="s">
        <v>390</v>
      </c>
      <c r="G203" s="221"/>
      <c r="H203" s="221"/>
      <c r="I203" s="224"/>
      <c r="J203" s="235">
        <f>BK203</f>
        <v>0</v>
      </c>
      <c r="K203" s="221"/>
      <c r="L203" s="226"/>
      <c r="M203" s="227"/>
      <c r="N203" s="228"/>
      <c r="O203" s="228"/>
      <c r="P203" s="229">
        <f>P204</f>
        <v>0</v>
      </c>
      <c r="Q203" s="228"/>
      <c r="R203" s="229">
        <f>R204</f>
        <v>0</v>
      </c>
      <c r="S203" s="228"/>
      <c r="T203" s="230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1" t="s">
        <v>86</v>
      </c>
      <c r="AT203" s="232" t="s">
        <v>76</v>
      </c>
      <c r="AU203" s="232" t="s">
        <v>82</v>
      </c>
      <c r="AY203" s="231" t="s">
        <v>134</v>
      </c>
      <c r="BK203" s="233">
        <f>BK204</f>
        <v>0</v>
      </c>
    </row>
    <row r="204" s="2" customFormat="1" ht="14.4" customHeight="1">
      <c r="A204" s="38"/>
      <c r="B204" s="39"/>
      <c r="C204" s="236" t="s">
        <v>279</v>
      </c>
      <c r="D204" s="236" t="s">
        <v>137</v>
      </c>
      <c r="E204" s="237" t="s">
        <v>391</v>
      </c>
      <c r="F204" s="238" t="s">
        <v>392</v>
      </c>
      <c r="G204" s="239" t="s">
        <v>1</v>
      </c>
      <c r="H204" s="240">
        <v>0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42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188</v>
      </c>
      <c r="AT204" s="248" t="s">
        <v>137</v>
      </c>
      <c r="AU204" s="248" t="s">
        <v>86</v>
      </c>
      <c r="AY204" s="17" t="s">
        <v>134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82</v>
      </c>
      <c r="BK204" s="249">
        <f>ROUND(I204*H204,2)</f>
        <v>0</v>
      </c>
      <c r="BL204" s="17" t="s">
        <v>188</v>
      </c>
      <c r="BM204" s="248" t="s">
        <v>393</v>
      </c>
    </row>
    <row r="205" s="12" customFormat="1" ht="22.8" customHeight="1">
      <c r="A205" s="12"/>
      <c r="B205" s="220"/>
      <c r="C205" s="221"/>
      <c r="D205" s="222" t="s">
        <v>76</v>
      </c>
      <c r="E205" s="234" t="s">
        <v>283</v>
      </c>
      <c r="F205" s="234" t="s">
        <v>284</v>
      </c>
      <c r="G205" s="221"/>
      <c r="H205" s="221"/>
      <c r="I205" s="224"/>
      <c r="J205" s="235">
        <f>BK205</f>
        <v>0</v>
      </c>
      <c r="K205" s="221"/>
      <c r="L205" s="226"/>
      <c r="M205" s="227"/>
      <c r="N205" s="228"/>
      <c r="O205" s="228"/>
      <c r="P205" s="229">
        <f>P206</f>
        <v>0</v>
      </c>
      <c r="Q205" s="228"/>
      <c r="R205" s="229">
        <f>R206</f>
        <v>0</v>
      </c>
      <c r="S205" s="228"/>
      <c r="T205" s="230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1" t="s">
        <v>86</v>
      </c>
      <c r="AT205" s="232" t="s">
        <v>76</v>
      </c>
      <c r="AU205" s="232" t="s">
        <v>82</v>
      </c>
      <c r="AY205" s="231" t="s">
        <v>134</v>
      </c>
      <c r="BK205" s="233">
        <f>BK206</f>
        <v>0</v>
      </c>
    </row>
    <row r="206" s="2" customFormat="1" ht="24.15" customHeight="1">
      <c r="A206" s="38"/>
      <c r="B206" s="39"/>
      <c r="C206" s="236" t="s">
        <v>285</v>
      </c>
      <c r="D206" s="236" t="s">
        <v>137</v>
      </c>
      <c r="E206" s="237" t="s">
        <v>291</v>
      </c>
      <c r="F206" s="238" t="s">
        <v>292</v>
      </c>
      <c r="G206" s="239" t="s">
        <v>293</v>
      </c>
      <c r="H206" s="240">
        <v>2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42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188</v>
      </c>
      <c r="AT206" s="248" t="s">
        <v>137</v>
      </c>
      <c r="AU206" s="248" t="s">
        <v>86</v>
      </c>
      <c r="AY206" s="17" t="s">
        <v>134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82</v>
      </c>
      <c r="BK206" s="249">
        <f>ROUND(I206*H206,2)</f>
        <v>0</v>
      </c>
      <c r="BL206" s="17" t="s">
        <v>188</v>
      </c>
      <c r="BM206" s="248" t="s">
        <v>394</v>
      </c>
    </row>
    <row r="207" s="12" customFormat="1" ht="22.8" customHeight="1">
      <c r="A207" s="12"/>
      <c r="B207" s="220"/>
      <c r="C207" s="221"/>
      <c r="D207" s="222" t="s">
        <v>76</v>
      </c>
      <c r="E207" s="234" t="s">
        <v>295</v>
      </c>
      <c r="F207" s="234" t="s">
        <v>296</v>
      </c>
      <c r="G207" s="221"/>
      <c r="H207" s="221"/>
      <c r="I207" s="224"/>
      <c r="J207" s="235">
        <f>BK207</f>
        <v>0</v>
      </c>
      <c r="K207" s="221"/>
      <c r="L207" s="226"/>
      <c r="M207" s="227"/>
      <c r="N207" s="228"/>
      <c r="O207" s="228"/>
      <c r="P207" s="229">
        <f>SUM(P208:P217)</f>
        <v>0</v>
      </c>
      <c r="Q207" s="228"/>
      <c r="R207" s="229">
        <f>SUM(R208:R217)</f>
        <v>0.036125240000000003</v>
      </c>
      <c r="S207" s="228"/>
      <c r="T207" s="230">
        <f>SUM(T208:T217)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1" t="s">
        <v>86</v>
      </c>
      <c r="AT207" s="232" t="s">
        <v>76</v>
      </c>
      <c r="AU207" s="232" t="s">
        <v>82</v>
      </c>
      <c r="AY207" s="231" t="s">
        <v>134</v>
      </c>
      <c r="BK207" s="233">
        <f>SUM(BK208:BK217)</f>
        <v>0</v>
      </c>
    </row>
    <row r="208" s="2" customFormat="1" ht="14.4" customHeight="1">
      <c r="A208" s="38"/>
      <c r="B208" s="39"/>
      <c r="C208" s="236" t="s">
        <v>290</v>
      </c>
      <c r="D208" s="236" t="s">
        <v>137</v>
      </c>
      <c r="E208" s="237" t="s">
        <v>298</v>
      </c>
      <c r="F208" s="238" t="s">
        <v>299</v>
      </c>
      <c r="G208" s="239" t="s">
        <v>140</v>
      </c>
      <c r="H208" s="240">
        <v>44.039999999999999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42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188</v>
      </c>
      <c r="AT208" s="248" t="s">
        <v>137</v>
      </c>
      <c r="AU208" s="248" t="s">
        <v>86</v>
      </c>
      <c r="AY208" s="17" t="s">
        <v>134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82</v>
      </c>
      <c r="BK208" s="249">
        <f>ROUND(I208*H208,2)</f>
        <v>0</v>
      </c>
      <c r="BL208" s="17" t="s">
        <v>188</v>
      </c>
      <c r="BM208" s="248" t="s">
        <v>395</v>
      </c>
    </row>
    <row r="209" s="13" customFormat="1">
      <c r="A209" s="13"/>
      <c r="B209" s="250"/>
      <c r="C209" s="251"/>
      <c r="D209" s="252" t="s">
        <v>145</v>
      </c>
      <c r="E209" s="253" t="s">
        <v>1</v>
      </c>
      <c r="F209" s="254" t="s">
        <v>374</v>
      </c>
      <c r="G209" s="251"/>
      <c r="H209" s="255">
        <v>44.039999999999999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145</v>
      </c>
      <c r="AU209" s="261" t="s">
        <v>86</v>
      </c>
      <c r="AV209" s="13" t="s">
        <v>86</v>
      </c>
      <c r="AW209" s="13" t="s">
        <v>34</v>
      </c>
      <c r="AX209" s="13" t="s">
        <v>77</v>
      </c>
      <c r="AY209" s="261" t="s">
        <v>134</v>
      </c>
    </row>
    <row r="210" s="14" customFormat="1">
      <c r="A210" s="14"/>
      <c r="B210" s="262"/>
      <c r="C210" s="263"/>
      <c r="D210" s="252" t="s">
        <v>145</v>
      </c>
      <c r="E210" s="264" t="s">
        <v>1</v>
      </c>
      <c r="F210" s="265" t="s">
        <v>153</v>
      </c>
      <c r="G210" s="263"/>
      <c r="H210" s="266">
        <v>44.039999999999999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145</v>
      </c>
      <c r="AU210" s="272" t="s">
        <v>86</v>
      </c>
      <c r="AV210" s="14" t="s">
        <v>92</v>
      </c>
      <c r="AW210" s="14" t="s">
        <v>34</v>
      </c>
      <c r="AX210" s="14" t="s">
        <v>82</v>
      </c>
      <c r="AY210" s="272" t="s">
        <v>134</v>
      </c>
    </row>
    <row r="211" s="2" customFormat="1" ht="24.15" customHeight="1">
      <c r="A211" s="38"/>
      <c r="B211" s="39"/>
      <c r="C211" s="236" t="s">
        <v>297</v>
      </c>
      <c r="D211" s="236" t="s">
        <v>137</v>
      </c>
      <c r="E211" s="237" t="s">
        <v>303</v>
      </c>
      <c r="F211" s="238" t="s">
        <v>304</v>
      </c>
      <c r="G211" s="239" t="s">
        <v>169</v>
      </c>
      <c r="H211" s="240">
        <v>13.92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42</v>
      </c>
      <c r="O211" s="91"/>
      <c r="P211" s="246">
        <f>O211*H211</f>
        <v>0</v>
      </c>
      <c r="Q211" s="246">
        <v>5.0000000000000002E-05</v>
      </c>
      <c r="R211" s="246">
        <f>Q211*H211</f>
        <v>0.000696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188</v>
      </c>
      <c r="AT211" s="248" t="s">
        <v>137</v>
      </c>
      <c r="AU211" s="248" t="s">
        <v>86</v>
      </c>
      <c r="AY211" s="17" t="s">
        <v>134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82</v>
      </c>
      <c r="BK211" s="249">
        <f>ROUND(I211*H211,2)</f>
        <v>0</v>
      </c>
      <c r="BL211" s="17" t="s">
        <v>188</v>
      </c>
      <c r="BM211" s="248" t="s">
        <v>396</v>
      </c>
    </row>
    <row r="212" s="2" customFormat="1" ht="24.15" customHeight="1">
      <c r="A212" s="38"/>
      <c r="B212" s="39"/>
      <c r="C212" s="236" t="s">
        <v>302</v>
      </c>
      <c r="D212" s="236" t="s">
        <v>137</v>
      </c>
      <c r="E212" s="237" t="s">
        <v>307</v>
      </c>
      <c r="F212" s="238" t="s">
        <v>308</v>
      </c>
      <c r="G212" s="239" t="s">
        <v>140</v>
      </c>
      <c r="H212" s="240">
        <v>46.012</v>
      </c>
      <c r="I212" s="241"/>
      <c r="J212" s="242">
        <f>ROUND(I212*H212,2)</f>
        <v>0</v>
      </c>
      <c r="K212" s="243"/>
      <c r="L212" s="44"/>
      <c r="M212" s="244" t="s">
        <v>1</v>
      </c>
      <c r="N212" s="245" t="s">
        <v>42</v>
      </c>
      <c r="O212" s="91"/>
      <c r="P212" s="246">
        <f>O212*H212</f>
        <v>0</v>
      </c>
      <c r="Q212" s="246">
        <v>0.00029</v>
      </c>
      <c r="R212" s="246">
        <f>Q212*H212</f>
        <v>0.01334348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188</v>
      </c>
      <c r="AT212" s="248" t="s">
        <v>137</v>
      </c>
      <c r="AU212" s="248" t="s">
        <v>86</v>
      </c>
      <c r="AY212" s="17" t="s">
        <v>134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82</v>
      </c>
      <c r="BK212" s="249">
        <f>ROUND(I212*H212,2)</f>
        <v>0</v>
      </c>
      <c r="BL212" s="17" t="s">
        <v>188</v>
      </c>
      <c r="BM212" s="248" t="s">
        <v>397</v>
      </c>
    </row>
    <row r="213" s="13" customFormat="1">
      <c r="A213" s="13"/>
      <c r="B213" s="250"/>
      <c r="C213" s="251"/>
      <c r="D213" s="252" t="s">
        <v>145</v>
      </c>
      <c r="E213" s="253" t="s">
        <v>1</v>
      </c>
      <c r="F213" s="254" t="s">
        <v>374</v>
      </c>
      <c r="G213" s="251"/>
      <c r="H213" s="255">
        <v>44.039999999999999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145</v>
      </c>
      <c r="AU213" s="261" t="s">
        <v>86</v>
      </c>
      <c r="AV213" s="13" t="s">
        <v>86</v>
      </c>
      <c r="AW213" s="13" t="s">
        <v>34</v>
      </c>
      <c r="AX213" s="13" t="s">
        <v>77</v>
      </c>
      <c r="AY213" s="261" t="s">
        <v>134</v>
      </c>
    </row>
    <row r="214" s="13" customFormat="1">
      <c r="A214" s="13"/>
      <c r="B214" s="250"/>
      <c r="C214" s="251"/>
      <c r="D214" s="252" t="s">
        <v>145</v>
      </c>
      <c r="E214" s="253" t="s">
        <v>1</v>
      </c>
      <c r="F214" s="254" t="s">
        <v>301</v>
      </c>
      <c r="G214" s="251"/>
      <c r="H214" s="255">
        <v>0.63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145</v>
      </c>
      <c r="AU214" s="261" t="s">
        <v>86</v>
      </c>
      <c r="AV214" s="13" t="s">
        <v>86</v>
      </c>
      <c r="AW214" s="13" t="s">
        <v>34</v>
      </c>
      <c r="AX214" s="13" t="s">
        <v>77</v>
      </c>
      <c r="AY214" s="261" t="s">
        <v>134</v>
      </c>
    </row>
    <row r="215" s="13" customFormat="1">
      <c r="A215" s="13"/>
      <c r="B215" s="250"/>
      <c r="C215" s="251"/>
      <c r="D215" s="252" t="s">
        <v>145</v>
      </c>
      <c r="E215" s="253" t="s">
        <v>1</v>
      </c>
      <c r="F215" s="254" t="s">
        <v>398</v>
      </c>
      <c r="G215" s="251"/>
      <c r="H215" s="255">
        <v>1.3420000000000001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145</v>
      </c>
      <c r="AU215" s="261" t="s">
        <v>86</v>
      </c>
      <c r="AV215" s="13" t="s">
        <v>86</v>
      </c>
      <c r="AW215" s="13" t="s">
        <v>34</v>
      </c>
      <c r="AX215" s="13" t="s">
        <v>77</v>
      </c>
      <c r="AY215" s="261" t="s">
        <v>134</v>
      </c>
    </row>
    <row r="216" s="14" customFormat="1">
      <c r="A216" s="14"/>
      <c r="B216" s="262"/>
      <c r="C216" s="263"/>
      <c r="D216" s="252" t="s">
        <v>145</v>
      </c>
      <c r="E216" s="264" t="s">
        <v>1</v>
      </c>
      <c r="F216" s="265" t="s">
        <v>153</v>
      </c>
      <c r="G216" s="263"/>
      <c r="H216" s="266">
        <v>46.012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2" t="s">
        <v>145</v>
      </c>
      <c r="AU216" s="272" t="s">
        <v>86</v>
      </c>
      <c r="AV216" s="14" t="s">
        <v>92</v>
      </c>
      <c r="AW216" s="14" t="s">
        <v>34</v>
      </c>
      <c r="AX216" s="14" t="s">
        <v>82</v>
      </c>
      <c r="AY216" s="272" t="s">
        <v>134</v>
      </c>
    </row>
    <row r="217" s="2" customFormat="1" ht="24.15" customHeight="1">
      <c r="A217" s="38"/>
      <c r="B217" s="39"/>
      <c r="C217" s="236" t="s">
        <v>306</v>
      </c>
      <c r="D217" s="236" t="s">
        <v>137</v>
      </c>
      <c r="E217" s="237" t="s">
        <v>312</v>
      </c>
      <c r="F217" s="238" t="s">
        <v>313</v>
      </c>
      <c r="G217" s="239" t="s">
        <v>140</v>
      </c>
      <c r="H217" s="240">
        <v>46.012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42</v>
      </c>
      <c r="O217" s="91"/>
      <c r="P217" s="246">
        <f>O217*H217</f>
        <v>0</v>
      </c>
      <c r="Q217" s="246">
        <v>0.00048000000000000001</v>
      </c>
      <c r="R217" s="246">
        <f>Q217*H217</f>
        <v>0.022085759999999999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188</v>
      </c>
      <c r="AT217" s="248" t="s">
        <v>137</v>
      </c>
      <c r="AU217" s="248" t="s">
        <v>86</v>
      </c>
      <c r="AY217" s="17" t="s">
        <v>134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82</v>
      </c>
      <c r="BK217" s="249">
        <f>ROUND(I217*H217,2)</f>
        <v>0</v>
      </c>
      <c r="BL217" s="17" t="s">
        <v>188</v>
      </c>
      <c r="BM217" s="248" t="s">
        <v>399</v>
      </c>
    </row>
    <row r="218" s="12" customFormat="1" ht="22.8" customHeight="1">
      <c r="A218" s="12"/>
      <c r="B218" s="220"/>
      <c r="C218" s="221"/>
      <c r="D218" s="222" t="s">
        <v>76</v>
      </c>
      <c r="E218" s="234" t="s">
        <v>315</v>
      </c>
      <c r="F218" s="234" t="s">
        <v>316</v>
      </c>
      <c r="G218" s="221"/>
      <c r="H218" s="221"/>
      <c r="I218" s="224"/>
      <c r="J218" s="235">
        <f>BK218</f>
        <v>0</v>
      </c>
      <c r="K218" s="221"/>
      <c r="L218" s="226"/>
      <c r="M218" s="227"/>
      <c r="N218" s="228"/>
      <c r="O218" s="228"/>
      <c r="P218" s="229">
        <f>SUM(P219:P226)</f>
        <v>0</v>
      </c>
      <c r="Q218" s="228"/>
      <c r="R218" s="229">
        <f>SUM(R219:R226)</f>
        <v>0.14491136999999998</v>
      </c>
      <c r="S218" s="228"/>
      <c r="T218" s="230">
        <f>SUM(T219:T226)</f>
        <v>0.025659629999999999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1" t="s">
        <v>86</v>
      </c>
      <c r="AT218" s="232" t="s">
        <v>76</v>
      </c>
      <c r="AU218" s="232" t="s">
        <v>82</v>
      </c>
      <c r="AY218" s="231" t="s">
        <v>134</v>
      </c>
      <c r="BK218" s="233">
        <f>SUM(BK219:BK226)</f>
        <v>0</v>
      </c>
    </row>
    <row r="219" s="2" customFormat="1" ht="14.4" customHeight="1">
      <c r="A219" s="38"/>
      <c r="B219" s="39"/>
      <c r="C219" s="236" t="s">
        <v>311</v>
      </c>
      <c r="D219" s="236" t="s">
        <v>137</v>
      </c>
      <c r="E219" s="237" t="s">
        <v>318</v>
      </c>
      <c r="F219" s="238" t="s">
        <v>319</v>
      </c>
      <c r="G219" s="239" t="s">
        <v>140</v>
      </c>
      <c r="H219" s="240">
        <v>82.772999999999996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42</v>
      </c>
      <c r="O219" s="91"/>
      <c r="P219" s="246">
        <f>O219*H219</f>
        <v>0</v>
      </c>
      <c r="Q219" s="246">
        <v>0.001</v>
      </c>
      <c r="R219" s="246">
        <f>Q219*H219</f>
        <v>0.082772999999999999</v>
      </c>
      <c r="S219" s="246">
        <v>0.00031</v>
      </c>
      <c r="T219" s="247">
        <f>S219*H219</f>
        <v>0.025659629999999999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188</v>
      </c>
      <c r="AT219" s="248" t="s">
        <v>137</v>
      </c>
      <c r="AU219" s="248" t="s">
        <v>86</v>
      </c>
      <c r="AY219" s="17" t="s">
        <v>134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82</v>
      </c>
      <c r="BK219" s="249">
        <f>ROUND(I219*H219,2)</f>
        <v>0</v>
      </c>
      <c r="BL219" s="17" t="s">
        <v>188</v>
      </c>
      <c r="BM219" s="248" t="s">
        <v>400</v>
      </c>
    </row>
    <row r="220" s="2" customFormat="1" ht="24.15" customHeight="1">
      <c r="A220" s="38"/>
      <c r="B220" s="39"/>
      <c r="C220" s="236" t="s">
        <v>317</v>
      </c>
      <c r="D220" s="236" t="s">
        <v>137</v>
      </c>
      <c r="E220" s="237" t="s">
        <v>322</v>
      </c>
      <c r="F220" s="238" t="s">
        <v>323</v>
      </c>
      <c r="G220" s="239" t="s">
        <v>140</v>
      </c>
      <c r="H220" s="240">
        <v>126.813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42</v>
      </c>
      <c r="O220" s="91"/>
      <c r="P220" s="246">
        <f>O220*H220</f>
        <v>0</v>
      </c>
      <c r="Q220" s="246">
        <v>0.00020000000000000001</v>
      </c>
      <c r="R220" s="246">
        <f>Q220*H220</f>
        <v>0.025362600000000003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188</v>
      </c>
      <c r="AT220" s="248" t="s">
        <v>137</v>
      </c>
      <c r="AU220" s="248" t="s">
        <v>86</v>
      </c>
      <c r="AY220" s="17" t="s">
        <v>134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82</v>
      </c>
      <c r="BK220" s="249">
        <f>ROUND(I220*H220,2)</f>
        <v>0</v>
      </c>
      <c r="BL220" s="17" t="s">
        <v>188</v>
      </c>
      <c r="BM220" s="248" t="s">
        <v>401</v>
      </c>
    </row>
    <row r="221" s="15" customFormat="1">
      <c r="A221" s="15"/>
      <c r="B221" s="273"/>
      <c r="C221" s="274"/>
      <c r="D221" s="252" t="s">
        <v>145</v>
      </c>
      <c r="E221" s="275" t="s">
        <v>1</v>
      </c>
      <c r="F221" s="276" t="s">
        <v>230</v>
      </c>
      <c r="G221" s="274"/>
      <c r="H221" s="275" t="s">
        <v>1</v>
      </c>
      <c r="I221" s="277"/>
      <c r="J221" s="274"/>
      <c r="K221" s="274"/>
      <c r="L221" s="278"/>
      <c r="M221" s="279"/>
      <c r="N221" s="280"/>
      <c r="O221" s="280"/>
      <c r="P221" s="280"/>
      <c r="Q221" s="280"/>
      <c r="R221" s="280"/>
      <c r="S221" s="280"/>
      <c r="T221" s="28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2" t="s">
        <v>145</v>
      </c>
      <c r="AU221" s="282" t="s">
        <v>86</v>
      </c>
      <c r="AV221" s="15" t="s">
        <v>82</v>
      </c>
      <c r="AW221" s="15" t="s">
        <v>34</v>
      </c>
      <c r="AX221" s="15" t="s">
        <v>77</v>
      </c>
      <c r="AY221" s="282" t="s">
        <v>134</v>
      </c>
    </row>
    <row r="222" s="13" customFormat="1">
      <c r="A222" s="13"/>
      <c r="B222" s="250"/>
      <c r="C222" s="251"/>
      <c r="D222" s="252" t="s">
        <v>145</v>
      </c>
      <c r="E222" s="253" t="s">
        <v>1</v>
      </c>
      <c r="F222" s="254" t="s">
        <v>378</v>
      </c>
      <c r="G222" s="251"/>
      <c r="H222" s="255">
        <v>82.772999999999996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145</v>
      </c>
      <c r="AU222" s="261" t="s">
        <v>86</v>
      </c>
      <c r="AV222" s="13" t="s">
        <v>86</v>
      </c>
      <c r="AW222" s="13" t="s">
        <v>34</v>
      </c>
      <c r="AX222" s="13" t="s">
        <v>77</v>
      </c>
      <c r="AY222" s="261" t="s">
        <v>134</v>
      </c>
    </row>
    <row r="223" s="15" customFormat="1">
      <c r="A223" s="15"/>
      <c r="B223" s="273"/>
      <c r="C223" s="274"/>
      <c r="D223" s="252" t="s">
        <v>145</v>
      </c>
      <c r="E223" s="275" t="s">
        <v>1</v>
      </c>
      <c r="F223" s="276" t="s">
        <v>325</v>
      </c>
      <c r="G223" s="274"/>
      <c r="H223" s="275" t="s">
        <v>1</v>
      </c>
      <c r="I223" s="277"/>
      <c r="J223" s="274"/>
      <c r="K223" s="274"/>
      <c r="L223" s="278"/>
      <c r="M223" s="279"/>
      <c r="N223" s="280"/>
      <c r="O223" s="280"/>
      <c r="P223" s="280"/>
      <c r="Q223" s="280"/>
      <c r="R223" s="280"/>
      <c r="S223" s="280"/>
      <c r="T223" s="28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2" t="s">
        <v>145</v>
      </c>
      <c r="AU223" s="282" t="s">
        <v>86</v>
      </c>
      <c r="AV223" s="15" t="s">
        <v>82</v>
      </c>
      <c r="AW223" s="15" t="s">
        <v>34</v>
      </c>
      <c r="AX223" s="15" t="s">
        <v>77</v>
      </c>
      <c r="AY223" s="282" t="s">
        <v>134</v>
      </c>
    </row>
    <row r="224" s="13" customFormat="1">
      <c r="A224" s="13"/>
      <c r="B224" s="250"/>
      <c r="C224" s="251"/>
      <c r="D224" s="252" t="s">
        <v>145</v>
      </c>
      <c r="E224" s="253" t="s">
        <v>1</v>
      </c>
      <c r="F224" s="254" t="s">
        <v>374</v>
      </c>
      <c r="G224" s="251"/>
      <c r="H224" s="255">
        <v>44.039999999999999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145</v>
      </c>
      <c r="AU224" s="261" t="s">
        <v>86</v>
      </c>
      <c r="AV224" s="13" t="s">
        <v>86</v>
      </c>
      <c r="AW224" s="13" t="s">
        <v>34</v>
      </c>
      <c r="AX224" s="13" t="s">
        <v>77</v>
      </c>
      <c r="AY224" s="261" t="s">
        <v>134</v>
      </c>
    </row>
    <row r="225" s="14" customFormat="1">
      <c r="A225" s="14"/>
      <c r="B225" s="262"/>
      <c r="C225" s="263"/>
      <c r="D225" s="252" t="s">
        <v>145</v>
      </c>
      <c r="E225" s="264" t="s">
        <v>1</v>
      </c>
      <c r="F225" s="265" t="s">
        <v>153</v>
      </c>
      <c r="G225" s="263"/>
      <c r="H225" s="266">
        <v>126.81299999999999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2" t="s">
        <v>145</v>
      </c>
      <c r="AU225" s="272" t="s">
        <v>86</v>
      </c>
      <c r="AV225" s="14" t="s">
        <v>92</v>
      </c>
      <c r="AW225" s="14" t="s">
        <v>34</v>
      </c>
      <c r="AX225" s="14" t="s">
        <v>82</v>
      </c>
      <c r="AY225" s="272" t="s">
        <v>134</v>
      </c>
    </row>
    <row r="226" s="2" customFormat="1" ht="24.15" customHeight="1">
      <c r="A226" s="38"/>
      <c r="B226" s="39"/>
      <c r="C226" s="236" t="s">
        <v>321</v>
      </c>
      <c r="D226" s="236" t="s">
        <v>137</v>
      </c>
      <c r="E226" s="237" t="s">
        <v>327</v>
      </c>
      <c r="F226" s="238" t="s">
        <v>328</v>
      </c>
      <c r="G226" s="239" t="s">
        <v>140</v>
      </c>
      <c r="H226" s="240">
        <v>126.813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42</v>
      </c>
      <c r="O226" s="91"/>
      <c r="P226" s="246">
        <f>O226*H226</f>
        <v>0</v>
      </c>
      <c r="Q226" s="246">
        <v>0.00029</v>
      </c>
      <c r="R226" s="246">
        <f>Q226*H226</f>
        <v>0.036775769999999999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188</v>
      </c>
      <c r="AT226" s="248" t="s">
        <v>137</v>
      </c>
      <c r="AU226" s="248" t="s">
        <v>86</v>
      </c>
      <c r="AY226" s="17" t="s">
        <v>134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82</v>
      </c>
      <c r="BK226" s="249">
        <f>ROUND(I226*H226,2)</f>
        <v>0</v>
      </c>
      <c r="BL226" s="17" t="s">
        <v>188</v>
      </c>
      <c r="BM226" s="248" t="s">
        <v>402</v>
      </c>
    </row>
    <row r="227" s="12" customFormat="1" ht="25.92" customHeight="1">
      <c r="A227" s="12"/>
      <c r="B227" s="220"/>
      <c r="C227" s="221"/>
      <c r="D227" s="222" t="s">
        <v>76</v>
      </c>
      <c r="E227" s="223" t="s">
        <v>330</v>
      </c>
      <c r="F227" s="223" t="s">
        <v>331</v>
      </c>
      <c r="G227" s="221"/>
      <c r="H227" s="221"/>
      <c r="I227" s="224"/>
      <c r="J227" s="225">
        <f>BK227</f>
        <v>0</v>
      </c>
      <c r="K227" s="221"/>
      <c r="L227" s="226"/>
      <c r="M227" s="227"/>
      <c r="N227" s="228"/>
      <c r="O227" s="228"/>
      <c r="P227" s="229">
        <f>P228+P230</f>
        <v>0</v>
      </c>
      <c r="Q227" s="228"/>
      <c r="R227" s="229">
        <f>R228+R230</f>
        <v>0</v>
      </c>
      <c r="S227" s="228"/>
      <c r="T227" s="230">
        <f>T228+T230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1" t="s">
        <v>163</v>
      </c>
      <c r="AT227" s="232" t="s">
        <v>76</v>
      </c>
      <c r="AU227" s="232" t="s">
        <v>77</v>
      </c>
      <c r="AY227" s="231" t="s">
        <v>134</v>
      </c>
      <c r="BK227" s="233">
        <f>BK228+BK230</f>
        <v>0</v>
      </c>
    </row>
    <row r="228" s="12" customFormat="1" ht="22.8" customHeight="1">
      <c r="A228" s="12"/>
      <c r="B228" s="220"/>
      <c r="C228" s="221"/>
      <c r="D228" s="222" t="s">
        <v>76</v>
      </c>
      <c r="E228" s="234" t="s">
        <v>332</v>
      </c>
      <c r="F228" s="234" t="s">
        <v>333</v>
      </c>
      <c r="G228" s="221"/>
      <c r="H228" s="221"/>
      <c r="I228" s="224"/>
      <c r="J228" s="235">
        <f>BK228</f>
        <v>0</v>
      </c>
      <c r="K228" s="221"/>
      <c r="L228" s="226"/>
      <c r="M228" s="227"/>
      <c r="N228" s="228"/>
      <c r="O228" s="228"/>
      <c r="P228" s="229">
        <f>P229</f>
        <v>0</v>
      </c>
      <c r="Q228" s="228"/>
      <c r="R228" s="229">
        <f>R229</f>
        <v>0</v>
      </c>
      <c r="S228" s="228"/>
      <c r="T228" s="230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1" t="s">
        <v>163</v>
      </c>
      <c r="AT228" s="232" t="s">
        <v>76</v>
      </c>
      <c r="AU228" s="232" t="s">
        <v>82</v>
      </c>
      <c r="AY228" s="231" t="s">
        <v>134</v>
      </c>
      <c r="BK228" s="233">
        <f>BK229</f>
        <v>0</v>
      </c>
    </row>
    <row r="229" s="2" customFormat="1" ht="14.4" customHeight="1">
      <c r="A229" s="38"/>
      <c r="B229" s="39"/>
      <c r="C229" s="236" t="s">
        <v>326</v>
      </c>
      <c r="D229" s="236" t="s">
        <v>137</v>
      </c>
      <c r="E229" s="237" t="s">
        <v>335</v>
      </c>
      <c r="F229" s="238" t="s">
        <v>333</v>
      </c>
      <c r="G229" s="239" t="s">
        <v>336</v>
      </c>
      <c r="H229" s="240">
        <v>1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42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337</v>
      </c>
      <c r="AT229" s="248" t="s">
        <v>137</v>
      </c>
      <c r="AU229" s="248" t="s">
        <v>86</v>
      </c>
      <c r="AY229" s="17" t="s">
        <v>134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82</v>
      </c>
      <c r="BK229" s="249">
        <f>ROUND(I229*H229,2)</f>
        <v>0</v>
      </c>
      <c r="BL229" s="17" t="s">
        <v>337</v>
      </c>
      <c r="BM229" s="248" t="s">
        <v>403</v>
      </c>
    </row>
    <row r="230" s="12" customFormat="1" ht="22.8" customHeight="1">
      <c r="A230" s="12"/>
      <c r="B230" s="220"/>
      <c r="C230" s="221"/>
      <c r="D230" s="222" t="s">
        <v>76</v>
      </c>
      <c r="E230" s="234" t="s">
        <v>339</v>
      </c>
      <c r="F230" s="234" t="s">
        <v>340</v>
      </c>
      <c r="G230" s="221"/>
      <c r="H230" s="221"/>
      <c r="I230" s="224"/>
      <c r="J230" s="235">
        <f>BK230</f>
        <v>0</v>
      </c>
      <c r="K230" s="221"/>
      <c r="L230" s="226"/>
      <c r="M230" s="227"/>
      <c r="N230" s="228"/>
      <c r="O230" s="228"/>
      <c r="P230" s="229">
        <f>P231</f>
        <v>0</v>
      </c>
      <c r="Q230" s="228"/>
      <c r="R230" s="229">
        <f>R231</f>
        <v>0</v>
      </c>
      <c r="S230" s="228"/>
      <c r="T230" s="23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1" t="s">
        <v>163</v>
      </c>
      <c r="AT230" s="232" t="s">
        <v>76</v>
      </c>
      <c r="AU230" s="232" t="s">
        <v>82</v>
      </c>
      <c r="AY230" s="231" t="s">
        <v>134</v>
      </c>
      <c r="BK230" s="233">
        <f>BK231</f>
        <v>0</v>
      </c>
    </row>
    <row r="231" s="2" customFormat="1" ht="14.4" customHeight="1">
      <c r="A231" s="38"/>
      <c r="B231" s="39"/>
      <c r="C231" s="236" t="s">
        <v>334</v>
      </c>
      <c r="D231" s="236" t="s">
        <v>137</v>
      </c>
      <c r="E231" s="237" t="s">
        <v>342</v>
      </c>
      <c r="F231" s="238" t="s">
        <v>340</v>
      </c>
      <c r="G231" s="239" t="s">
        <v>336</v>
      </c>
      <c r="H231" s="240">
        <v>1</v>
      </c>
      <c r="I231" s="241"/>
      <c r="J231" s="242">
        <f>ROUND(I231*H231,2)</f>
        <v>0</v>
      </c>
      <c r="K231" s="243"/>
      <c r="L231" s="44"/>
      <c r="M231" s="283" t="s">
        <v>1</v>
      </c>
      <c r="N231" s="284" t="s">
        <v>42</v>
      </c>
      <c r="O231" s="285"/>
      <c r="P231" s="286">
        <f>O231*H231</f>
        <v>0</v>
      </c>
      <c r="Q231" s="286">
        <v>0</v>
      </c>
      <c r="R231" s="286">
        <f>Q231*H231</f>
        <v>0</v>
      </c>
      <c r="S231" s="286">
        <v>0</v>
      </c>
      <c r="T231" s="28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337</v>
      </c>
      <c r="AT231" s="248" t="s">
        <v>137</v>
      </c>
      <c r="AU231" s="248" t="s">
        <v>86</v>
      </c>
      <c r="AY231" s="17" t="s">
        <v>134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82</v>
      </c>
      <c r="BK231" s="249">
        <f>ROUND(I231*H231,2)</f>
        <v>0</v>
      </c>
      <c r="BL231" s="17" t="s">
        <v>337</v>
      </c>
      <c r="BM231" s="248" t="s">
        <v>404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183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iC5UTSw3nJj3SIq5A3KaUaQYT1OOJ+BajIVcXosbkIFMEk5J6rUNP+wrO9X9uyqRweQsxyS72ZSpvmy5QZ08Pg==" hashValue="Ul7xi5JjtDWrVU5ln2vTcFyK572TafuYE/50+acMytleucZZIH1V8eg4MgaJQTbtkBg5UtQohIJNbauH1lxmBg==" algorithmName="SHA-512" password="CC35"/>
  <autoFilter ref="C128:K23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Stavební práce objektu autodopravy Moravská 93A, Ostrava-Hrabůvka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405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32</v>
      </c>
      <c r="F21" s="38"/>
      <c r="G21" s="38"/>
      <c r="H21" s="38"/>
      <c r="I21" s="147" t="s">
        <v>27</v>
      </c>
      <c r="J21" s="146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21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ROUND((SUM(BE129:BE246)),  2)</f>
        <v>0</v>
      </c>
      <c r="G33" s="38"/>
      <c r="H33" s="38"/>
      <c r="I33" s="162">
        <v>0.20999999999999999</v>
      </c>
      <c r="J33" s="161">
        <f>ROUND(((SUM(BE129:BE246))*I33),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ROUND((SUM(BF129:BF246)),  2)</f>
        <v>0</v>
      </c>
      <c r="G34" s="38"/>
      <c r="H34" s="38"/>
      <c r="I34" s="162">
        <v>0.14999999999999999</v>
      </c>
      <c r="J34" s="161">
        <f>ROUND(((SUM(BF129:BF246))*I34),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ROUND((SUM(BG129:BG246)),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ROUND((SUM(BH129:BH246)),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ROUND((SUM(BI129:BI246)),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Stavební práce objektu autodopravy Moravská 93A, Ostrava-Hrabůvka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3 - G3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26. 3. 2020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SMO, městský obvod Ostrava-Jih</v>
      </c>
      <c r="G91" s="40"/>
      <c r="H91" s="40"/>
      <c r="I91" s="147" t="s">
        <v>30</v>
      </c>
      <c r="J91" s="36" t="str">
        <f>E21</f>
        <v>Ing. Vladimír Slonka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102</v>
      </c>
      <c r="D94" s="189"/>
      <c r="E94" s="189"/>
      <c r="F94" s="189"/>
      <c r="G94" s="189"/>
      <c r="H94" s="189"/>
      <c r="I94" s="190"/>
      <c r="J94" s="191" t="s">
        <v>103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104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406</v>
      </c>
      <c r="E98" s="203"/>
      <c r="F98" s="203"/>
      <c r="G98" s="203"/>
      <c r="H98" s="203"/>
      <c r="I98" s="204"/>
      <c r="J98" s="205">
        <f>J131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107</v>
      </c>
      <c r="E99" s="203"/>
      <c r="F99" s="203"/>
      <c r="G99" s="203"/>
      <c r="H99" s="203"/>
      <c r="I99" s="204"/>
      <c r="J99" s="205">
        <f>J137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108</v>
      </c>
      <c r="E100" s="203"/>
      <c r="F100" s="203"/>
      <c r="G100" s="203"/>
      <c r="H100" s="203"/>
      <c r="I100" s="204"/>
      <c r="J100" s="205">
        <f>J167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109</v>
      </c>
      <c r="E101" s="203"/>
      <c r="F101" s="203"/>
      <c r="G101" s="203"/>
      <c r="H101" s="203"/>
      <c r="I101" s="204"/>
      <c r="J101" s="205">
        <f>J202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110</v>
      </c>
      <c r="E102" s="203"/>
      <c r="F102" s="203"/>
      <c r="G102" s="203"/>
      <c r="H102" s="203"/>
      <c r="I102" s="204"/>
      <c r="J102" s="205">
        <f>J210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111</v>
      </c>
      <c r="E103" s="196"/>
      <c r="F103" s="196"/>
      <c r="G103" s="196"/>
      <c r="H103" s="196"/>
      <c r="I103" s="197"/>
      <c r="J103" s="198">
        <f>J212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113</v>
      </c>
      <c r="E104" s="203"/>
      <c r="F104" s="203"/>
      <c r="G104" s="203"/>
      <c r="H104" s="203"/>
      <c r="I104" s="204"/>
      <c r="J104" s="205">
        <f>J213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114</v>
      </c>
      <c r="E105" s="203"/>
      <c r="F105" s="203"/>
      <c r="G105" s="203"/>
      <c r="H105" s="203"/>
      <c r="I105" s="204"/>
      <c r="J105" s="205">
        <f>J215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115</v>
      </c>
      <c r="E106" s="203"/>
      <c r="F106" s="203"/>
      <c r="G106" s="203"/>
      <c r="H106" s="203"/>
      <c r="I106" s="204"/>
      <c r="J106" s="205">
        <f>J233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116</v>
      </c>
      <c r="E107" s="196"/>
      <c r="F107" s="196"/>
      <c r="G107" s="196"/>
      <c r="H107" s="196"/>
      <c r="I107" s="197"/>
      <c r="J107" s="198">
        <f>J242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117</v>
      </c>
      <c r="E108" s="203"/>
      <c r="F108" s="203"/>
      <c r="G108" s="203"/>
      <c r="H108" s="203"/>
      <c r="I108" s="204"/>
      <c r="J108" s="205">
        <f>J243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118</v>
      </c>
      <c r="E109" s="203"/>
      <c r="F109" s="203"/>
      <c r="G109" s="203"/>
      <c r="H109" s="203"/>
      <c r="I109" s="204"/>
      <c r="J109" s="205">
        <f>J245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119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Stavební práce objektu autodopravy Moravská 93A, Ostrava-Hrabůvka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99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3 - G3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147" t="s">
        <v>22</v>
      </c>
      <c r="J123" s="79" t="str">
        <f>IF(J12="","",J12)</f>
        <v>26. 3. 2020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SMO, městský obvod Ostrava-Jih</v>
      </c>
      <c r="G125" s="40"/>
      <c r="H125" s="40"/>
      <c r="I125" s="147" t="s">
        <v>30</v>
      </c>
      <c r="J125" s="36" t="str">
        <f>E21</f>
        <v>Ing. Vladimír Slonka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47" t="s">
        <v>35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7"/>
      <c r="B128" s="208"/>
      <c r="C128" s="209" t="s">
        <v>120</v>
      </c>
      <c r="D128" s="210" t="s">
        <v>62</v>
      </c>
      <c r="E128" s="210" t="s">
        <v>58</v>
      </c>
      <c r="F128" s="210" t="s">
        <v>59</v>
      </c>
      <c r="G128" s="210" t="s">
        <v>121</v>
      </c>
      <c r="H128" s="210" t="s">
        <v>122</v>
      </c>
      <c r="I128" s="211" t="s">
        <v>123</v>
      </c>
      <c r="J128" s="212" t="s">
        <v>103</v>
      </c>
      <c r="K128" s="213" t="s">
        <v>124</v>
      </c>
      <c r="L128" s="214"/>
      <c r="M128" s="100" t="s">
        <v>1</v>
      </c>
      <c r="N128" s="101" t="s">
        <v>41</v>
      </c>
      <c r="O128" s="101" t="s">
        <v>125</v>
      </c>
      <c r="P128" s="101" t="s">
        <v>126</v>
      </c>
      <c r="Q128" s="101" t="s">
        <v>127</v>
      </c>
      <c r="R128" s="101" t="s">
        <v>128</v>
      </c>
      <c r="S128" s="101" t="s">
        <v>129</v>
      </c>
      <c r="T128" s="102" t="s">
        <v>130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8"/>
      <c r="B129" s="39"/>
      <c r="C129" s="107" t="s">
        <v>131</v>
      </c>
      <c r="D129" s="40"/>
      <c r="E129" s="40"/>
      <c r="F129" s="40"/>
      <c r="G129" s="40"/>
      <c r="H129" s="40"/>
      <c r="I129" s="144"/>
      <c r="J129" s="215">
        <f>BK129</f>
        <v>0</v>
      </c>
      <c r="K129" s="40"/>
      <c r="L129" s="44"/>
      <c r="M129" s="103"/>
      <c r="N129" s="216"/>
      <c r="O129" s="104"/>
      <c r="P129" s="217">
        <f>P130+P212+P242</f>
        <v>0</v>
      </c>
      <c r="Q129" s="104"/>
      <c r="R129" s="217">
        <f>R130+R212+R242</f>
        <v>14.074034630000003</v>
      </c>
      <c r="S129" s="104"/>
      <c r="T129" s="218">
        <f>T130+T212+T242</f>
        <v>1.2159063200000002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105</v>
      </c>
      <c r="BK129" s="219">
        <f>BK130+BK212+BK242</f>
        <v>0</v>
      </c>
    </row>
    <row r="130" s="12" customFormat="1" ht="25.92" customHeight="1">
      <c r="A130" s="12"/>
      <c r="B130" s="220"/>
      <c r="C130" s="221"/>
      <c r="D130" s="222" t="s">
        <v>76</v>
      </c>
      <c r="E130" s="223" t="s">
        <v>132</v>
      </c>
      <c r="F130" s="223" t="s">
        <v>133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P131+P137+P167+P202+P210</f>
        <v>0</v>
      </c>
      <c r="Q130" s="228"/>
      <c r="R130" s="229">
        <f>R131+R137+R167+R202+R210</f>
        <v>13.743978480000003</v>
      </c>
      <c r="S130" s="228"/>
      <c r="T130" s="230">
        <f>T131+T137+T167+T202+T210</f>
        <v>1.1754600000000002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82</v>
      </c>
      <c r="AT130" s="232" t="s">
        <v>76</v>
      </c>
      <c r="AU130" s="232" t="s">
        <v>77</v>
      </c>
      <c r="AY130" s="231" t="s">
        <v>134</v>
      </c>
      <c r="BK130" s="233">
        <f>BK131+BK137+BK167+BK202+BK210</f>
        <v>0</v>
      </c>
    </row>
    <row r="131" s="12" customFormat="1" ht="22.8" customHeight="1">
      <c r="A131" s="12"/>
      <c r="B131" s="220"/>
      <c r="C131" s="221"/>
      <c r="D131" s="222" t="s">
        <v>76</v>
      </c>
      <c r="E131" s="234" t="s">
        <v>92</v>
      </c>
      <c r="F131" s="234" t="s">
        <v>407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SUM(P132:P136)</f>
        <v>0</v>
      </c>
      <c r="Q131" s="228"/>
      <c r="R131" s="229">
        <f>SUM(R132:R136)</f>
        <v>0.119397</v>
      </c>
      <c r="S131" s="228"/>
      <c r="T131" s="230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82</v>
      </c>
      <c r="AT131" s="232" t="s">
        <v>76</v>
      </c>
      <c r="AU131" s="232" t="s">
        <v>82</v>
      </c>
      <c r="AY131" s="231" t="s">
        <v>134</v>
      </c>
      <c r="BK131" s="233">
        <f>SUM(BK132:BK136)</f>
        <v>0</v>
      </c>
    </row>
    <row r="132" s="2" customFormat="1" ht="14.4" customHeight="1">
      <c r="A132" s="38"/>
      <c r="B132" s="39"/>
      <c r="C132" s="236" t="s">
        <v>82</v>
      </c>
      <c r="D132" s="236" t="s">
        <v>137</v>
      </c>
      <c r="E132" s="237" t="s">
        <v>408</v>
      </c>
      <c r="F132" s="238" t="s">
        <v>409</v>
      </c>
      <c r="G132" s="239" t="s">
        <v>140</v>
      </c>
      <c r="H132" s="240">
        <v>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42</v>
      </c>
      <c r="O132" s="91"/>
      <c r="P132" s="246">
        <f>O132*H132</f>
        <v>0</v>
      </c>
      <c r="Q132" s="246">
        <v>0.0065799999999999999</v>
      </c>
      <c r="R132" s="246">
        <f>Q132*H132</f>
        <v>0.0065799999999999999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92</v>
      </c>
      <c r="AT132" s="248" t="s">
        <v>137</v>
      </c>
      <c r="AU132" s="248" t="s">
        <v>86</v>
      </c>
      <c r="AY132" s="17" t="s">
        <v>134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82</v>
      </c>
      <c r="BK132" s="249">
        <f>ROUND(I132*H132,2)</f>
        <v>0</v>
      </c>
      <c r="BL132" s="17" t="s">
        <v>92</v>
      </c>
      <c r="BM132" s="248" t="s">
        <v>410</v>
      </c>
    </row>
    <row r="133" s="2" customFormat="1" ht="14.4" customHeight="1">
      <c r="A133" s="38"/>
      <c r="B133" s="39"/>
      <c r="C133" s="236" t="s">
        <v>86</v>
      </c>
      <c r="D133" s="236" t="s">
        <v>137</v>
      </c>
      <c r="E133" s="237" t="s">
        <v>411</v>
      </c>
      <c r="F133" s="238" t="s">
        <v>412</v>
      </c>
      <c r="G133" s="239" t="s">
        <v>140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92</v>
      </c>
      <c r="AT133" s="248" t="s">
        <v>137</v>
      </c>
      <c r="AU133" s="248" t="s">
        <v>86</v>
      </c>
      <c r="AY133" s="17" t="s">
        <v>134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82</v>
      </c>
      <c r="BK133" s="249">
        <f>ROUND(I133*H133,2)</f>
        <v>0</v>
      </c>
      <c r="BL133" s="17" t="s">
        <v>92</v>
      </c>
      <c r="BM133" s="248" t="s">
        <v>413</v>
      </c>
    </row>
    <row r="134" s="2" customFormat="1" ht="24.15" customHeight="1">
      <c r="A134" s="38"/>
      <c r="B134" s="39"/>
      <c r="C134" s="236" t="s">
        <v>89</v>
      </c>
      <c r="D134" s="236" t="s">
        <v>137</v>
      </c>
      <c r="E134" s="237" t="s">
        <v>414</v>
      </c>
      <c r="F134" s="238" t="s">
        <v>415</v>
      </c>
      <c r="G134" s="239" t="s">
        <v>156</v>
      </c>
      <c r="H134" s="240">
        <v>0.050000000000000003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2.2563399999999998</v>
      </c>
      <c r="R134" s="246">
        <f>Q134*H134</f>
        <v>0.112817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92</v>
      </c>
      <c r="AT134" s="248" t="s">
        <v>137</v>
      </c>
      <c r="AU134" s="248" t="s">
        <v>86</v>
      </c>
      <c r="AY134" s="17" t="s">
        <v>134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82</v>
      </c>
      <c r="BK134" s="249">
        <f>ROUND(I134*H134,2)</f>
        <v>0</v>
      </c>
      <c r="BL134" s="17" t="s">
        <v>92</v>
      </c>
      <c r="BM134" s="248" t="s">
        <v>416</v>
      </c>
    </row>
    <row r="135" s="15" customFormat="1">
      <c r="A135" s="15"/>
      <c r="B135" s="273"/>
      <c r="C135" s="274"/>
      <c r="D135" s="252" t="s">
        <v>145</v>
      </c>
      <c r="E135" s="275" t="s">
        <v>1</v>
      </c>
      <c r="F135" s="276" t="s">
        <v>417</v>
      </c>
      <c r="G135" s="274"/>
      <c r="H135" s="275" t="s">
        <v>1</v>
      </c>
      <c r="I135" s="277"/>
      <c r="J135" s="274"/>
      <c r="K135" s="274"/>
      <c r="L135" s="278"/>
      <c r="M135" s="279"/>
      <c r="N135" s="280"/>
      <c r="O135" s="280"/>
      <c r="P135" s="280"/>
      <c r="Q135" s="280"/>
      <c r="R135" s="280"/>
      <c r="S135" s="280"/>
      <c r="T135" s="28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2" t="s">
        <v>145</v>
      </c>
      <c r="AU135" s="282" t="s">
        <v>86</v>
      </c>
      <c r="AV135" s="15" t="s">
        <v>82</v>
      </c>
      <c r="AW135" s="15" t="s">
        <v>34</v>
      </c>
      <c r="AX135" s="15" t="s">
        <v>77</v>
      </c>
      <c r="AY135" s="282" t="s">
        <v>134</v>
      </c>
    </row>
    <row r="136" s="13" customFormat="1">
      <c r="A136" s="13"/>
      <c r="B136" s="250"/>
      <c r="C136" s="251"/>
      <c r="D136" s="252" t="s">
        <v>145</v>
      </c>
      <c r="E136" s="253" t="s">
        <v>1</v>
      </c>
      <c r="F136" s="254" t="s">
        <v>418</v>
      </c>
      <c r="G136" s="251"/>
      <c r="H136" s="255">
        <v>0.050000000000000003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145</v>
      </c>
      <c r="AU136" s="261" t="s">
        <v>86</v>
      </c>
      <c r="AV136" s="13" t="s">
        <v>86</v>
      </c>
      <c r="AW136" s="13" t="s">
        <v>34</v>
      </c>
      <c r="AX136" s="13" t="s">
        <v>82</v>
      </c>
      <c r="AY136" s="261" t="s">
        <v>134</v>
      </c>
    </row>
    <row r="137" s="12" customFormat="1" ht="22.8" customHeight="1">
      <c r="A137" s="12"/>
      <c r="B137" s="220"/>
      <c r="C137" s="221"/>
      <c r="D137" s="222" t="s">
        <v>76</v>
      </c>
      <c r="E137" s="234" t="s">
        <v>135</v>
      </c>
      <c r="F137" s="234" t="s">
        <v>136</v>
      </c>
      <c r="G137" s="221"/>
      <c r="H137" s="221"/>
      <c r="I137" s="224"/>
      <c r="J137" s="235">
        <f>BK137</f>
        <v>0</v>
      </c>
      <c r="K137" s="221"/>
      <c r="L137" s="226"/>
      <c r="M137" s="227"/>
      <c r="N137" s="228"/>
      <c r="O137" s="228"/>
      <c r="P137" s="229">
        <f>SUM(P138:P166)</f>
        <v>0</v>
      </c>
      <c r="Q137" s="228"/>
      <c r="R137" s="229">
        <f>SUM(R138:R166)</f>
        <v>13.137398780000003</v>
      </c>
      <c r="S137" s="228"/>
      <c r="T137" s="230">
        <f>SUM(T138:T166)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82</v>
      </c>
      <c r="AT137" s="232" t="s">
        <v>76</v>
      </c>
      <c r="AU137" s="232" t="s">
        <v>82</v>
      </c>
      <c r="AY137" s="231" t="s">
        <v>134</v>
      </c>
      <c r="BK137" s="233">
        <f>SUM(BK138:BK166)</f>
        <v>0</v>
      </c>
    </row>
    <row r="138" s="2" customFormat="1" ht="24.15" customHeight="1">
      <c r="A138" s="38"/>
      <c r="B138" s="39"/>
      <c r="C138" s="236" t="s">
        <v>92</v>
      </c>
      <c r="D138" s="236" t="s">
        <v>137</v>
      </c>
      <c r="E138" s="237" t="s">
        <v>138</v>
      </c>
      <c r="F138" s="238" t="s">
        <v>139</v>
      </c>
      <c r="G138" s="239" t="s">
        <v>140</v>
      </c>
      <c r="H138" s="240">
        <v>190.68000000000001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0.0051000000000000004</v>
      </c>
      <c r="R138" s="246">
        <f>Q138*H138</f>
        <v>0.97246800000000011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92</v>
      </c>
      <c r="AT138" s="248" t="s">
        <v>137</v>
      </c>
      <c r="AU138" s="248" t="s">
        <v>86</v>
      </c>
      <c r="AY138" s="17" t="s">
        <v>134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82</v>
      </c>
      <c r="BK138" s="249">
        <f>ROUND(I138*H138,2)</f>
        <v>0</v>
      </c>
      <c r="BL138" s="17" t="s">
        <v>92</v>
      </c>
      <c r="BM138" s="248" t="s">
        <v>419</v>
      </c>
    </row>
    <row r="139" s="15" customFormat="1">
      <c r="A139" s="15"/>
      <c r="B139" s="273"/>
      <c r="C139" s="274"/>
      <c r="D139" s="252" t="s">
        <v>145</v>
      </c>
      <c r="E139" s="275" t="s">
        <v>1</v>
      </c>
      <c r="F139" s="276" t="s">
        <v>420</v>
      </c>
      <c r="G139" s="274"/>
      <c r="H139" s="275" t="s">
        <v>1</v>
      </c>
      <c r="I139" s="277"/>
      <c r="J139" s="274"/>
      <c r="K139" s="274"/>
      <c r="L139" s="278"/>
      <c r="M139" s="279"/>
      <c r="N139" s="280"/>
      <c r="O139" s="280"/>
      <c r="P139" s="280"/>
      <c r="Q139" s="280"/>
      <c r="R139" s="280"/>
      <c r="S139" s="280"/>
      <c r="T139" s="28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2" t="s">
        <v>145</v>
      </c>
      <c r="AU139" s="282" t="s">
        <v>86</v>
      </c>
      <c r="AV139" s="15" t="s">
        <v>82</v>
      </c>
      <c r="AW139" s="15" t="s">
        <v>34</v>
      </c>
      <c r="AX139" s="15" t="s">
        <v>77</v>
      </c>
      <c r="AY139" s="282" t="s">
        <v>134</v>
      </c>
    </row>
    <row r="140" s="13" customFormat="1">
      <c r="A140" s="13"/>
      <c r="B140" s="250"/>
      <c r="C140" s="251"/>
      <c r="D140" s="252" t="s">
        <v>145</v>
      </c>
      <c r="E140" s="253" t="s">
        <v>1</v>
      </c>
      <c r="F140" s="254" t="s">
        <v>421</v>
      </c>
      <c r="G140" s="251"/>
      <c r="H140" s="255">
        <v>190.68000000000001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145</v>
      </c>
      <c r="AU140" s="261" t="s">
        <v>86</v>
      </c>
      <c r="AV140" s="13" t="s">
        <v>86</v>
      </c>
      <c r="AW140" s="13" t="s">
        <v>34</v>
      </c>
      <c r="AX140" s="13" t="s">
        <v>82</v>
      </c>
      <c r="AY140" s="261" t="s">
        <v>134</v>
      </c>
    </row>
    <row r="141" s="2" customFormat="1" ht="24.15" customHeight="1">
      <c r="A141" s="38"/>
      <c r="B141" s="39"/>
      <c r="C141" s="236" t="s">
        <v>163</v>
      </c>
      <c r="D141" s="236" t="s">
        <v>137</v>
      </c>
      <c r="E141" s="237" t="s">
        <v>422</v>
      </c>
      <c r="F141" s="238" t="s">
        <v>423</v>
      </c>
      <c r="G141" s="239" t="s">
        <v>140</v>
      </c>
      <c r="H141" s="240">
        <v>6.9000000000000004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42</v>
      </c>
      <c r="O141" s="91"/>
      <c r="P141" s="246">
        <f>O141*H141</f>
        <v>0</v>
      </c>
      <c r="Q141" s="246">
        <v>0.0147</v>
      </c>
      <c r="R141" s="246">
        <f>Q141*H141</f>
        <v>0.10143000000000001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92</v>
      </c>
      <c r="AT141" s="248" t="s">
        <v>137</v>
      </c>
      <c r="AU141" s="248" t="s">
        <v>86</v>
      </c>
      <c r="AY141" s="17" t="s">
        <v>134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82</v>
      </c>
      <c r="BK141" s="249">
        <f>ROUND(I141*H141,2)</f>
        <v>0</v>
      </c>
      <c r="BL141" s="17" t="s">
        <v>92</v>
      </c>
      <c r="BM141" s="248" t="s">
        <v>424</v>
      </c>
    </row>
    <row r="142" s="2" customFormat="1" ht="24.15" customHeight="1">
      <c r="A142" s="38"/>
      <c r="B142" s="39"/>
      <c r="C142" s="236" t="s">
        <v>135</v>
      </c>
      <c r="D142" s="236" t="s">
        <v>137</v>
      </c>
      <c r="E142" s="237" t="s">
        <v>425</v>
      </c>
      <c r="F142" s="238" t="s">
        <v>426</v>
      </c>
      <c r="G142" s="239" t="s">
        <v>140</v>
      </c>
      <c r="H142" s="240">
        <v>6.9000000000000004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0.0147</v>
      </c>
      <c r="R142" s="246">
        <f>Q142*H142</f>
        <v>0.10143000000000001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92</v>
      </c>
      <c r="AT142" s="248" t="s">
        <v>137</v>
      </c>
      <c r="AU142" s="248" t="s">
        <v>86</v>
      </c>
      <c r="AY142" s="17" t="s">
        <v>134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82</v>
      </c>
      <c r="BK142" s="249">
        <f>ROUND(I142*H142,2)</f>
        <v>0</v>
      </c>
      <c r="BL142" s="17" t="s">
        <v>92</v>
      </c>
      <c r="BM142" s="248" t="s">
        <v>427</v>
      </c>
    </row>
    <row r="143" s="2" customFormat="1" ht="24.15" customHeight="1">
      <c r="A143" s="38"/>
      <c r="B143" s="39"/>
      <c r="C143" s="236" t="s">
        <v>172</v>
      </c>
      <c r="D143" s="236" t="s">
        <v>137</v>
      </c>
      <c r="E143" s="237" t="s">
        <v>142</v>
      </c>
      <c r="F143" s="238" t="s">
        <v>143</v>
      </c>
      <c r="G143" s="239" t="s">
        <v>140</v>
      </c>
      <c r="H143" s="240">
        <v>130.47200000000001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0.0051999999999999998</v>
      </c>
      <c r="R143" s="246">
        <f>Q143*H143</f>
        <v>0.67845440000000001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92</v>
      </c>
      <c r="AT143" s="248" t="s">
        <v>137</v>
      </c>
      <c r="AU143" s="248" t="s">
        <v>86</v>
      </c>
      <c r="AY143" s="17" t="s">
        <v>134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82</v>
      </c>
      <c r="BK143" s="249">
        <f>ROUND(I143*H143,2)</f>
        <v>0</v>
      </c>
      <c r="BL143" s="17" t="s">
        <v>92</v>
      </c>
      <c r="BM143" s="248" t="s">
        <v>428</v>
      </c>
    </row>
    <row r="144" s="13" customFormat="1">
      <c r="A144" s="13"/>
      <c r="B144" s="250"/>
      <c r="C144" s="251"/>
      <c r="D144" s="252" t="s">
        <v>145</v>
      </c>
      <c r="E144" s="253" t="s">
        <v>1</v>
      </c>
      <c r="F144" s="254" t="s">
        <v>429</v>
      </c>
      <c r="G144" s="251"/>
      <c r="H144" s="255">
        <v>138.36500000000001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145</v>
      </c>
      <c r="AU144" s="261" t="s">
        <v>86</v>
      </c>
      <c r="AV144" s="13" t="s">
        <v>86</v>
      </c>
      <c r="AW144" s="13" t="s">
        <v>34</v>
      </c>
      <c r="AX144" s="13" t="s">
        <v>77</v>
      </c>
      <c r="AY144" s="261" t="s">
        <v>134</v>
      </c>
    </row>
    <row r="145" s="13" customFormat="1">
      <c r="A145" s="13"/>
      <c r="B145" s="250"/>
      <c r="C145" s="251"/>
      <c r="D145" s="252" t="s">
        <v>145</v>
      </c>
      <c r="E145" s="253" t="s">
        <v>1</v>
      </c>
      <c r="F145" s="254" t="s">
        <v>430</v>
      </c>
      <c r="G145" s="251"/>
      <c r="H145" s="255">
        <v>-9.2409999999999997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145</v>
      </c>
      <c r="AU145" s="261" t="s">
        <v>86</v>
      </c>
      <c r="AV145" s="13" t="s">
        <v>86</v>
      </c>
      <c r="AW145" s="13" t="s">
        <v>34</v>
      </c>
      <c r="AX145" s="13" t="s">
        <v>77</v>
      </c>
      <c r="AY145" s="261" t="s">
        <v>134</v>
      </c>
    </row>
    <row r="146" s="13" customFormat="1">
      <c r="A146" s="13"/>
      <c r="B146" s="250"/>
      <c r="C146" s="251"/>
      <c r="D146" s="252" t="s">
        <v>145</v>
      </c>
      <c r="E146" s="253" t="s">
        <v>1</v>
      </c>
      <c r="F146" s="254" t="s">
        <v>148</v>
      </c>
      <c r="G146" s="251"/>
      <c r="H146" s="255">
        <v>-3.6000000000000001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145</v>
      </c>
      <c r="AU146" s="261" t="s">
        <v>86</v>
      </c>
      <c r="AV146" s="13" t="s">
        <v>86</v>
      </c>
      <c r="AW146" s="13" t="s">
        <v>34</v>
      </c>
      <c r="AX146" s="13" t="s">
        <v>77</v>
      </c>
      <c r="AY146" s="261" t="s">
        <v>134</v>
      </c>
    </row>
    <row r="147" s="13" customFormat="1">
      <c r="A147" s="13"/>
      <c r="B147" s="250"/>
      <c r="C147" s="251"/>
      <c r="D147" s="252" t="s">
        <v>145</v>
      </c>
      <c r="E147" s="253" t="s">
        <v>1</v>
      </c>
      <c r="F147" s="254" t="s">
        <v>431</v>
      </c>
      <c r="G147" s="251"/>
      <c r="H147" s="255">
        <v>-3.2000000000000002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145</v>
      </c>
      <c r="AU147" s="261" t="s">
        <v>86</v>
      </c>
      <c r="AV147" s="13" t="s">
        <v>86</v>
      </c>
      <c r="AW147" s="13" t="s">
        <v>34</v>
      </c>
      <c r="AX147" s="13" t="s">
        <v>77</v>
      </c>
      <c r="AY147" s="261" t="s">
        <v>134</v>
      </c>
    </row>
    <row r="148" s="13" customFormat="1">
      <c r="A148" s="13"/>
      <c r="B148" s="250"/>
      <c r="C148" s="251"/>
      <c r="D148" s="252" t="s">
        <v>145</v>
      </c>
      <c r="E148" s="253" t="s">
        <v>1</v>
      </c>
      <c r="F148" s="254" t="s">
        <v>432</v>
      </c>
      <c r="G148" s="251"/>
      <c r="H148" s="255">
        <v>2.6880000000000002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145</v>
      </c>
      <c r="AU148" s="261" t="s">
        <v>86</v>
      </c>
      <c r="AV148" s="13" t="s">
        <v>86</v>
      </c>
      <c r="AW148" s="13" t="s">
        <v>34</v>
      </c>
      <c r="AX148" s="13" t="s">
        <v>77</v>
      </c>
      <c r="AY148" s="261" t="s">
        <v>134</v>
      </c>
    </row>
    <row r="149" s="13" customFormat="1">
      <c r="A149" s="13"/>
      <c r="B149" s="250"/>
      <c r="C149" s="251"/>
      <c r="D149" s="252" t="s">
        <v>145</v>
      </c>
      <c r="E149" s="253" t="s">
        <v>1</v>
      </c>
      <c r="F149" s="254" t="s">
        <v>151</v>
      </c>
      <c r="G149" s="251"/>
      <c r="H149" s="255">
        <v>2.9399999999999999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145</v>
      </c>
      <c r="AU149" s="261" t="s">
        <v>86</v>
      </c>
      <c r="AV149" s="13" t="s">
        <v>86</v>
      </c>
      <c r="AW149" s="13" t="s">
        <v>34</v>
      </c>
      <c r="AX149" s="13" t="s">
        <v>77</v>
      </c>
      <c r="AY149" s="261" t="s">
        <v>134</v>
      </c>
    </row>
    <row r="150" s="13" customFormat="1">
      <c r="A150" s="13"/>
      <c r="B150" s="250"/>
      <c r="C150" s="251"/>
      <c r="D150" s="252" t="s">
        <v>145</v>
      </c>
      <c r="E150" s="253" t="s">
        <v>1</v>
      </c>
      <c r="F150" s="254" t="s">
        <v>433</v>
      </c>
      <c r="G150" s="251"/>
      <c r="H150" s="255">
        <v>2.52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145</v>
      </c>
      <c r="AU150" s="261" t="s">
        <v>86</v>
      </c>
      <c r="AV150" s="13" t="s">
        <v>86</v>
      </c>
      <c r="AW150" s="13" t="s">
        <v>34</v>
      </c>
      <c r="AX150" s="13" t="s">
        <v>77</v>
      </c>
      <c r="AY150" s="261" t="s">
        <v>134</v>
      </c>
    </row>
    <row r="151" s="14" customFormat="1">
      <c r="A151" s="14"/>
      <c r="B151" s="262"/>
      <c r="C151" s="263"/>
      <c r="D151" s="252" t="s">
        <v>145</v>
      </c>
      <c r="E151" s="264" t="s">
        <v>1</v>
      </c>
      <c r="F151" s="265" t="s">
        <v>153</v>
      </c>
      <c r="G151" s="263"/>
      <c r="H151" s="266">
        <v>130.47200000000004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145</v>
      </c>
      <c r="AU151" s="272" t="s">
        <v>86</v>
      </c>
      <c r="AV151" s="14" t="s">
        <v>92</v>
      </c>
      <c r="AW151" s="14" t="s">
        <v>34</v>
      </c>
      <c r="AX151" s="14" t="s">
        <v>82</v>
      </c>
      <c r="AY151" s="272" t="s">
        <v>134</v>
      </c>
    </row>
    <row r="152" s="2" customFormat="1" ht="24.15" customHeight="1">
      <c r="A152" s="38"/>
      <c r="B152" s="39"/>
      <c r="C152" s="236" t="s">
        <v>179</v>
      </c>
      <c r="D152" s="236" t="s">
        <v>137</v>
      </c>
      <c r="E152" s="237" t="s">
        <v>154</v>
      </c>
      <c r="F152" s="238" t="s">
        <v>155</v>
      </c>
      <c r="G152" s="239" t="s">
        <v>156</v>
      </c>
      <c r="H152" s="240">
        <v>0.47699999999999998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42</v>
      </c>
      <c r="O152" s="91"/>
      <c r="P152" s="246">
        <f>O152*H152</f>
        <v>0</v>
      </c>
      <c r="Q152" s="246">
        <v>2.2563399999999998</v>
      </c>
      <c r="R152" s="246">
        <f>Q152*H152</f>
        <v>1.0762741799999998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92</v>
      </c>
      <c r="AT152" s="248" t="s">
        <v>137</v>
      </c>
      <c r="AU152" s="248" t="s">
        <v>86</v>
      </c>
      <c r="AY152" s="17" t="s">
        <v>134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82</v>
      </c>
      <c r="BK152" s="249">
        <f>ROUND(I152*H152,2)</f>
        <v>0</v>
      </c>
      <c r="BL152" s="17" t="s">
        <v>92</v>
      </c>
      <c r="BM152" s="248" t="s">
        <v>434</v>
      </c>
    </row>
    <row r="153" s="13" customFormat="1">
      <c r="A153" s="13"/>
      <c r="B153" s="250"/>
      <c r="C153" s="251"/>
      <c r="D153" s="252" t="s">
        <v>145</v>
      </c>
      <c r="E153" s="253" t="s">
        <v>1</v>
      </c>
      <c r="F153" s="254" t="s">
        <v>435</v>
      </c>
      <c r="G153" s="251"/>
      <c r="H153" s="255">
        <v>0.47699999999999998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145</v>
      </c>
      <c r="AU153" s="261" t="s">
        <v>86</v>
      </c>
      <c r="AV153" s="13" t="s">
        <v>86</v>
      </c>
      <c r="AW153" s="13" t="s">
        <v>34</v>
      </c>
      <c r="AX153" s="13" t="s">
        <v>82</v>
      </c>
      <c r="AY153" s="261" t="s">
        <v>134</v>
      </c>
    </row>
    <row r="154" s="2" customFormat="1" ht="24.15" customHeight="1">
      <c r="A154" s="38"/>
      <c r="B154" s="39"/>
      <c r="C154" s="236" t="s">
        <v>185</v>
      </c>
      <c r="D154" s="236" t="s">
        <v>137</v>
      </c>
      <c r="E154" s="237" t="s">
        <v>160</v>
      </c>
      <c r="F154" s="238" t="s">
        <v>436</v>
      </c>
      <c r="G154" s="239" t="s">
        <v>140</v>
      </c>
      <c r="H154" s="240">
        <v>95.340000000000003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0.105</v>
      </c>
      <c r="R154" s="246">
        <f>Q154*H154</f>
        <v>10.0107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92</v>
      </c>
      <c r="AT154" s="248" t="s">
        <v>137</v>
      </c>
      <c r="AU154" s="248" t="s">
        <v>86</v>
      </c>
      <c r="AY154" s="17" t="s">
        <v>134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82</v>
      </c>
      <c r="BK154" s="249">
        <f>ROUND(I154*H154,2)</f>
        <v>0</v>
      </c>
      <c r="BL154" s="17" t="s">
        <v>92</v>
      </c>
      <c r="BM154" s="248" t="s">
        <v>437</v>
      </c>
    </row>
    <row r="155" s="2" customFormat="1" ht="14.4" customHeight="1">
      <c r="A155" s="38"/>
      <c r="B155" s="39"/>
      <c r="C155" s="236" t="s">
        <v>191</v>
      </c>
      <c r="D155" s="236" t="s">
        <v>137</v>
      </c>
      <c r="E155" s="237" t="s">
        <v>164</v>
      </c>
      <c r="F155" s="238" t="s">
        <v>165</v>
      </c>
      <c r="G155" s="239" t="s">
        <v>140</v>
      </c>
      <c r="H155" s="240">
        <v>95.340000000000003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0.00040999999999999999</v>
      </c>
      <c r="R155" s="246">
        <f>Q155*H155</f>
        <v>0.039089400000000003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92</v>
      </c>
      <c r="AT155" s="248" t="s">
        <v>137</v>
      </c>
      <c r="AU155" s="248" t="s">
        <v>86</v>
      </c>
      <c r="AY155" s="17" t="s">
        <v>134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82</v>
      </c>
      <c r="BK155" s="249">
        <f>ROUND(I155*H155,2)</f>
        <v>0</v>
      </c>
      <c r="BL155" s="17" t="s">
        <v>92</v>
      </c>
      <c r="BM155" s="248" t="s">
        <v>438</v>
      </c>
    </row>
    <row r="156" s="2" customFormat="1" ht="24.15" customHeight="1">
      <c r="A156" s="38"/>
      <c r="B156" s="39"/>
      <c r="C156" s="236" t="s">
        <v>196</v>
      </c>
      <c r="D156" s="236" t="s">
        <v>137</v>
      </c>
      <c r="E156" s="237" t="s">
        <v>173</v>
      </c>
      <c r="F156" s="238" t="s">
        <v>174</v>
      </c>
      <c r="G156" s="239" t="s">
        <v>140</v>
      </c>
      <c r="H156" s="240">
        <v>6.6200000000000001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42</v>
      </c>
      <c r="O156" s="91"/>
      <c r="P156" s="246">
        <f>O156*H156</f>
        <v>0</v>
      </c>
      <c r="Q156" s="246">
        <v>0.023460000000000002</v>
      </c>
      <c r="R156" s="246">
        <f>Q156*H156</f>
        <v>0.1553052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92</v>
      </c>
      <c r="AT156" s="248" t="s">
        <v>137</v>
      </c>
      <c r="AU156" s="248" t="s">
        <v>86</v>
      </c>
      <c r="AY156" s="17" t="s">
        <v>134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82</v>
      </c>
      <c r="BK156" s="249">
        <f>ROUND(I156*H156,2)</f>
        <v>0</v>
      </c>
      <c r="BL156" s="17" t="s">
        <v>92</v>
      </c>
      <c r="BM156" s="248" t="s">
        <v>439</v>
      </c>
    </row>
    <row r="157" s="13" customFormat="1">
      <c r="A157" s="13"/>
      <c r="B157" s="250"/>
      <c r="C157" s="251"/>
      <c r="D157" s="252" t="s">
        <v>145</v>
      </c>
      <c r="E157" s="253" t="s">
        <v>1</v>
      </c>
      <c r="F157" s="254" t="s">
        <v>86</v>
      </c>
      <c r="G157" s="251"/>
      <c r="H157" s="255">
        <v>2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145</v>
      </c>
      <c r="AU157" s="261" t="s">
        <v>86</v>
      </c>
      <c r="AV157" s="13" t="s">
        <v>86</v>
      </c>
      <c r="AW157" s="13" t="s">
        <v>34</v>
      </c>
      <c r="AX157" s="13" t="s">
        <v>77</v>
      </c>
      <c r="AY157" s="261" t="s">
        <v>134</v>
      </c>
    </row>
    <row r="158" s="13" customFormat="1">
      <c r="A158" s="13"/>
      <c r="B158" s="250"/>
      <c r="C158" s="251"/>
      <c r="D158" s="252" t="s">
        <v>145</v>
      </c>
      <c r="E158" s="253" t="s">
        <v>1</v>
      </c>
      <c r="F158" s="254" t="s">
        <v>440</v>
      </c>
      <c r="G158" s="251"/>
      <c r="H158" s="255">
        <v>4.6200000000000001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145</v>
      </c>
      <c r="AU158" s="261" t="s">
        <v>86</v>
      </c>
      <c r="AV158" s="13" t="s">
        <v>86</v>
      </c>
      <c r="AW158" s="13" t="s">
        <v>34</v>
      </c>
      <c r="AX158" s="13" t="s">
        <v>77</v>
      </c>
      <c r="AY158" s="261" t="s">
        <v>134</v>
      </c>
    </row>
    <row r="159" s="14" customFormat="1">
      <c r="A159" s="14"/>
      <c r="B159" s="262"/>
      <c r="C159" s="263"/>
      <c r="D159" s="252" t="s">
        <v>145</v>
      </c>
      <c r="E159" s="264" t="s">
        <v>1</v>
      </c>
      <c r="F159" s="265" t="s">
        <v>153</v>
      </c>
      <c r="G159" s="263"/>
      <c r="H159" s="266">
        <v>6.6200000000000001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145</v>
      </c>
      <c r="AU159" s="272" t="s">
        <v>86</v>
      </c>
      <c r="AV159" s="14" t="s">
        <v>92</v>
      </c>
      <c r="AW159" s="14" t="s">
        <v>34</v>
      </c>
      <c r="AX159" s="14" t="s">
        <v>82</v>
      </c>
      <c r="AY159" s="272" t="s">
        <v>134</v>
      </c>
    </row>
    <row r="160" s="2" customFormat="1" ht="37.8" customHeight="1">
      <c r="A160" s="38"/>
      <c r="B160" s="39"/>
      <c r="C160" s="236" t="s">
        <v>200</v>
      </c>
      <c r="D160" s="236" t="s">
        <v>137</v>
      </c>
      <c r="E160" s="237" t="s">
        <v>167</v>
      </c>
      <c r="F160" s="238" t="s">
        <v>168</v>
      </c>
      <c r="G160" s="239" t="s">
        <v>169</v>
      </c>
      <c r="H160" s="240">
        <v>39.759999999999998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42</v>
      </c>
      <c r="O160" s="91"/>
      <c r="P160" s="246">
        <f>O160*H160</f>
        <v>0</v>
      </c>
      <c r="Q160" s="246">
        <v>2.0000000000000002E-05</v>
      </c>
      <c r="R160" s="246">
        <f>Q160*H160</f>
        <v>0.00079520000000000003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92</v>
      </c>
      <c r="AT160" s="248" t="s">
        <v>137</v>
      </c>
      <c r="AU160" s="248" t="s">
        <v>86</v>
      </c>
      <c r="AY160" s="17" t="s">
        <v>134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82</v>
      </c>
      <c r="BK160" s="249">
        <f>ROUND(I160*H160,2)</f>
        <v>0</v>
      </c>
      <c r="BL160" s="17" t="s">
        <v>92</v>
      </c>
      <c r="BM160" s="248" t="s">
        <v>441</v>
      </c>
    </row>
    <row r="161" s="13" customFormat="1">
      <c r="A161" s="13"/>
      <c r="B161" s="250"/>
      <c r="C161" s="251"/>
      <c r="D161" s="252" t="s">
        <v>145</v>
      </c>
      <c r="E161" s="253" t="s">
        <v>1</v>
      </c>
      <c r="F161" s="254" t="s">
        <v>442</v>
      </c>
      <c r="G161" s="251"/>
      <c r="H161" s="255">
        <v>39.759999999999998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145</v>
      </c>
      <c r="AU161" s="261" t="s">
        <v>86</v>
      </c>
      <c r="AV161" s="13" t="s">
        <v>86</v>
      </c>
      <c r="AW161" s="13" t="s">
        <v>34</v>
      </c>
      <c r="AX161" s="13" t="s">
        <v>82</v>
      </c>
      <c r="AY161" s="261" t="s">
        <v>134</v>
      </c>
    </row>
    <row r="162" s="2" customFormat="1" ht="24.15" customHeight="1">
      <c r="A162" s="38"/>
      <c r="B162" s="39"/>
      <c r="C162" s="236" t="s">
        <v>205</v>
      </c>
      <c r="D162" s="236" t="s">
        <v>137</v>
      </c>
      <c r="E162" s="237" t="s">
        <v>180</v>
      </c>
      <c r="F162" s="238" t="s">
        <v>181</v>
      </c>
      <c r="G162" s="239" t="s">
        <v>169</v>
      </c>
      <c r="H162" s="240">
        <v>36.310000000000002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1.0000000000000001E-05</v>
      </c>
      <c r="R162" s="246">
        <f>Q162*H162</f>
        <v>0.00036310000000000004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92</v>
      </c>
      <c r="AT162" s="248" t="s">
        <v>137</v>
      </c>
      <c r="AU162" s="248" t="s">
        <v>86</v>
      </c>
      <c r="AY162" s="17" t="s">
        <v>134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82</v>
      </c>
      <c r="BK162" s="249">
        <f>ROUND(I162*H162,2)</f>
        <v>0</v>
      </c>
      <c r="BL162" s="17" t="s">
        <v>92</v>
      </c>
      <c r="BM162" s="248" t="s">
        <v>443</v>
      </c>
    </row>
    <row r="163" s="13" customFormat="1">
      <c r="A163" s="13"/>
      <c r="B163" s="250"/>
      <c r="C163" s="251"/>
      <c r="D163" s="252" t="s">
        <v>145</v>
      </c>
      <c r="E163" s="253" t="s">
        <v>1</v>
      </c>
      <c r="F163" s="254" t="s">
        <v>183</v>
      </c>
      <c r="G163" s="251"/>
      <c r="H163" s="255">
        <v>8.1999999999999993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145</v>
      </c>
      <c r="AU163" s="261" t="s">
        <v>86</v>
      </c>
      <c r="AV163" s="13" t="s">
        <v>86</v>
      </c>
      <c r="AW163" s="13" t="s">
        <v>34</v>
      </c>
      <c r="AX163" s="13" t="s">
        <v>77</v>
      </c>
      <c r="AY163" s="261" t="s">
        <v>134</v>
      </c>
    </row>
    <row r="164" s="13" customFormat="1">
      <c r="A164" s="13"/>
      <c r="B164" s="250"/>
      <c r="C164" s="251"/>
      <c r="D164" s="252" t="s">
        <v>145</v>
      </c>
      <c r="E164" s="253" t="s">
        <v>1</v>
      </c>
      <c r="F164" s="254" t="s">
        <v>444</v>
      </c>
      <c r="G164" s="251"/>
      <c r="H164" s="255">
        <v>28.109999999999999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145</v>
      </c>
      <c r="AU164" s="261" t="s">
        <v>86</v>
      </c>
      <c r="AV164" s="13" t="s">
        <v>86</v>
      </c>
      <c r="AW164" s="13" t="s">
        <v>34</v>
      </c>
      <c r="AX164" s="13" t="s">
        <v>77</v>
      </c>
      <c r="AY164" s="261" t="s">
        <v>134</v>
      </c>
    </row>
    <row r="165" s="14" customFormat="1">
      <c r="A165" s="14"/>
      <c r="B165" s="262"/>
      <c r="C165" s="263"/>
      <c r="D165" s="252" t="s">
        <v>145</v>
      </c>
      <c r="E165" s="264" t="s">
        <v>1</v>
      </c>
      <c r="F165" s="265" t="s">
        <v>153</v>
      </c>
      <c r="G165" s="263"/>
      <c r="H165" s="266">
        <v>36.310000000000002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145</v>
      </c>
      <c r="AU165" s="272" t="s">
        <v>86</v>
      </c>
      <c r="AV165" s="14" t="s">
        <v>92</v>
      </c>
      <c r="AW165" s="14" t="s">
        <v>34</v>
      </c>
      <c r="AX165" s="14" t="s">
        <v>82</v>
      </c>
      <c r="AY165" s="272" t="s">
        <v>134</v>
      </c>
    </row>
    <row r="166" s="2" customFormat="1" ht="24.15" customHeight="1">
      <c r="A166" s="38"/>
      <c r="B166" s="39"/>
      <c r="C166" s="236" t="s">
        <v>209</v>
      </c>
      <c r="D166" s="236" t="s">
        <v>137</v>
      </c>
      <c r="E166" s="237" t="s">
        <v>186</v>
      </c>
      <c r="F166" s="238" t="s">
        <v>187</v>
      </c>
      <c r="G166" s="239" t="s">
        <v>169</v>
      </c>
      <c r="H166" s="240">
        <v>36.310000000000002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3.0000000000000001E-05</v>
      </c>
      <c r="R166" s="246">
        <f>Q166*H166</f>
        <v>0.0010893000000000001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188</v>
      </c>
      <c r="AT166" s="248" t="s">
        <v>137</v>
      </c>
      <c r="AU166" s="248" t="s">
        <v>86</v>
      </c>
      <c r="AY166" s="17" t="s">
        <v>134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82</v>
      </c>
      <c r="BK166" s="249">
        <f>ROUND(I166*H166,2)</f>
        <v>0</v>
      </c>
      <c r="BL166" s="17" t="s">
        <v>188</v>
      </c>
      <c r="BM166" s="248" t="s">
        <v>445</v>
      </c>
    </row>
    <row r="167" s="12" customFormat="1" ht="22.8" customHeight="1">
      <c r="A167" s="12"/>
      <c r="B167" s="220"/>
      <c r="C167" s="221"/>
      <c r="D167" s="222" t="s">
        <v>76</v>
      </c>
      <c r="E167" s="234" t="s">
        <v>185</v>
      </c>
      <c r="F167" s="234" t="s">
        <v>190</v>
      </c>
      <c r="G167" s="221"/>
      <c r="H167" s="221"/>
      <c r="I167" s="224"/>
      <c r="J167" s="235">
        <f>BK167</f>
        <v>0</v>
      </c>
      <c r="K167" s="221"/>
      <c r="L167" s="226"/>
      <c r="M167" s="227"/>
      <c r="N167" s="228"/>
      <c r="O167" s="228"/>
      <c r="P167" s="229">
        <f>SUM(P168:P201)</f>
        <v>0</v>
      </c>
      <c r="Q167" s="228"/>
      <c r="R167" s="229">
        <f>SUM(R168:R201)</f>
        <v>0.48718269999999991</v>
      </c>
      <c r="S167" s="228"/>
      <c r="T167" s="230">
        <f>SUM(T168:T201)</f>
        <v>1.1754600000000002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82</v>
      </c>
      <c r="AT167" s="232" t="s">
        <v>76</v>
      </c>
      <c r="AU167" s="232" t="s">
        <v>82</v>
      </c>
      <c r="AY167" s="231" t="s">
        <v>134</v>
      </c>
      <c r="BK167" s="233">
        <f>SUM(BK168:BK201)</f>
        <v>0</v>
      </c>
    </row>
    <row r="168" s="2" customFormat="1" ht="24.15" customHeight="1">
      <c r="A168" s="38"/>
      <c r="B168" s="39"/>
      <c r="C168" s="236" t="s">
        <v>8</v>
      </c>
      <c r="D168" s="236" t="s">
        <v>137</v>
      </c>
      <c r="E168" s="237" t="s">
        <v>192</v>
      </c>
      <c r="F168" s="238" t="s">
        <v>193</v>
      </c>
      <c r="G168" s="239" t="s">
        <v>156</v>
      </c>
      <c r="H168" s="240">
        <v>331.78300000000002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42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92</v>
      </c>
      <c r="AT168" s="248" t="s">
        <v>137</v>
      </c>
      <c r="AU168" s="248" t="s">
        <v>86</v>
      </c>
      <c r="AY168" s="17" t="s">
        <v>134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82</v>
      </c>
      <c r="BK168" s="249">
        <f>ROUND(I168*H168,2)</f>
        <v>0</v>
      </c>
      <c r="BL168" s="17" t="s">
        <v>92</v>
      </c>
      <c r="BM168" s="248" t="s">
        <v>446</v>
      </c>
    </row>
    <row r="169" s="13" customFormat="1">
      <c r="A169" s="13"/>
      <c r="B169" s="250"/>
      <c r="C169" s="251"/>
      <c r="D169" s="252" t="s">
        <v>145</v>
      </c>
      <c r="E169" s="253" t="s">
        <v>1</v>
      </c>
      <c r="F169" s="254" t="s">
        <v>447</v>
      </c>
      <c r="G169" s="251"/>
      <c r="H169" s="255">
        <v>331.78300000000002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145</v>
      </c>
      <c r="AU169" s="261" t="s">
        <v>86</v>
      </c>
      <c r="AV169" s="13" t="s">
        <v>86</v>
      </c>
      <c r="AW169" s="13" t="s">
        <v>34</v>
      </c>
      <c r="AX169" s="13" t="s">
        <v>82</v>
      </c>
      <c r="AY169" s="261" t="s">
        <v>134</v>
      </c>
    </row>
    <row r="170" s="2" customFormat="1" ht="24.15" customHeight="1">
      <c r="A170" s="38"/>
      <c r="B170" s="39"/>
      <c r="C170" s="236" t="s">
        <v>188</v>
      </c>
      <c r="D170" s="236" t="s">
        <v>137</v>
      </c>
      <c r="E170" s="237" t="s">
        <v>197</v>
      </c>
      <c r="F170" s="238" t="s">
        <v>198</v>
      </c>
      <c r="G170" s="239" t="s">
        <v>156</v>
      </c>
      <c r="H170" s="240">
        <v>331.78300000000002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92</v>
      </c>
      <c r="AT170" s="248" t="s">
        <v>137</v>
      </c>
      <c r="AU170" s="248" t="s">
        <v>86</v>
      </c>
      <c r="AY170" s="17" t="s">
        <v>134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82</v>
      </c>
      <c r="BK170" s="249">
        <f>ROUND(I170*H170,2)</f>
        <v>0</v>
      </c>
      <c r="BL170" s="17" t="s">
        <v>92</v>
      </c>
      <c r="BM170" s="248" t="s">
        <v>448</v>
      </c>
    </row>
    <row r="171" s="2" customFormat="1" ht="24.15" customHeight="1">
      <c r="A171" s="38"/>
      <c r="B171" s="39"/>
      <c r="C171" s="236" t="s">
        <v>225</v>
      </c>
      <c r="D171" s="236" t="s">
        <v>137</v>
      </c>
      <c r="E171" s="237" t="s">
        <v>201</v>
      </c>
      <c r="F171" s="238" t="s">
        <v>202</v>
      </c>
      <c r="G171" s="239" t="s">
        <v>156</v>
      </c>
      <c r="H171" s="240">
        <v>3317.8299999999999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42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92</v>
      </c>
      <c r="AT171" s="248" t="s">
        <v>137</v>
      </c>
      <c r="AU171" s="248" t="s">
        <v>86</v>
      </c>
      <c r="AY171" s="17" t="s">
        <v>134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82</v>
      </c>
      <c r="BK171" s="249">
        <f>ROUND(I171*H171,2)</f>
        <v>0</v>
      </c>
      <c r="BL171" s="17" t="s">
        <v>92</v>
      </c>
      <c r="BM171" s="248" t="s">
        <v>449</v>
      </c>
    </row>
    <row r="172" s="13" customFormat="1">
      <c r="A172" s="13"/>
      <c r="B172" s="250"/>
      <c r="C172" s="251"/>
      <c r="D172" s="252" t="s">
        <v>145</v>
      </c>
      <c r="E172" s="253" t="s">
        <v>1</v>
      </c>
      <c r="F172" s="254" t="s">
        <v>450</v>
      </c>
      <c r="G172" s="251"/>
      <c r="H172" s="255">
        <v>3317.8299999999999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145</v>
      </c>
      <c r="AU172" s="261" t="s">
        <v>86</v>
      </c>
      <c r="AV172" s="13" t="s">
        <v>86</v>
      </c>
      <c r="AW172" s="13" t="s">
        <v>34</v>
      </c>
      <c r="AX172" s="13" t="s">
        <v>82</v>
      </c>
      <c r="AY172" s="261" t="s">
        <v>134</v>
      </c>
    </row>
    <row r="173" s="2" customFormat="1" ht="24.15" customHeight="1">
      <c r="A173" s="38"/>
      <c r="B173" s="39"/>
      <c r="C173" s="236" t="s">
        <v>232</v>
      </c>
      <c r="D173" s="236" t="s">
        <v>137</v>
      </c>
      <c r="E173" s="237" t="s">
        <v>206</v>
      </c>
      <c r="F173" s="238" t="s">
        <v>207</v>
      </c>
      <c r="G173" s="239" t="s">
        <v>140</v>
      </c>
      <c r="H173" s="240">
        <v>95.340000000000003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42</v>
      </c>
      <c r="O173" s="91"/>
      <c r="P173" s="246">
        <f>O173*H173</f>
        <v>0</v>
      </c>
      <c r="Q173" s="246">
        <v>4.0000000000000003E-05</v>
      </c>
      <c r="R173" s="246">
        <f>Q173*H173</f>
        <v>0.0038136000000000003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92</v>
      </c>
      <c r="AT173" s="248" t="s">
        <v>137</v>
      </c>
      <c r="AU173" s="248" t="s">
        <v>86</v>
      </c>
      <c r="AY173" s="17" t="s">
        <v>134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82</v>
      </c>
      <c r="BK173" s="249">
        <f>ROUND(I173*H173,2)</f>
        <v>0</v>
      </c>
      <c r="BL173" s="17" t="s">
        <v>92</v>
      </c>
      <c r="BM173" s="248" t="s">
        <v>451</v>
      </c>
    </row>
    <row r="174" s="2" customFormat="1" ht="24.15" customHeight="1">
      <c r="A174" s="38"/>
      <c r="B174" s="39"/>
      <c r="C174" s="236" t="s">
        <v>236</v>
      </c>
      <c r="D174" s="236" t="s">
        <v>137</v>
      </c>
      <c r="E174" s="237" t="s">
        <v>210</v>
      </c>
      <c r="F174" s="238" t="s">
        <v>211</v>
      </c>
      <c r="G174" s="239" t="s">
        <v>140</v>
      </c>
      <c r="H174" s="240">
        <v>9.5340000000000007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42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0.089999999999999997</v>
      </c>
      <c r="T174" s="247">
        <f>S174*H174</f>
        <v>0.85806000000000004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92</v>
      </c>
      <c r="AT174" s="248" t="s">
        <v>137</v>
      </c>
      <c r="AU174" s="248" t="s">
        <v>86</v>
      </c>
      <c r="AY174" s="17" t="s">
        <v>134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82</v>
      </c>
      <c r="BK174" s="249">
        <f>ROUND(I174*H174,2)</f>
        <v>0</v>
      </c>
      <c r="BL174" s="17" t="s">
        <v>92</v>
      </c>
      <c r="BM174" s="248" t="s">
        <v>452</v>
      </c>
    </row>
    <row r="175" s="15" customFormat="1">
      <c r="A175" s="15"/>
      <c r="B175" s="273"/>
      <c r="C175" s="274"/>
      <c r="D175" s="252" t="s">
        <v>145</v>
      </c>
      <c r="E175" s="275" t="s">
        <v>1</v>
      </c>
      <c r="F175" s="276" t="s">
        <v>213</v>
      </c>
      <c r="G175" s="274"/>
      <c r="H175" s="275" t="s">
        <v>1</v>
      </c>
      <c r="I175" s="277"/>
      <c r="J175" s="274"/>
      <c r="K175" s="274"/>
      <c r="L175" s="278"/>
      <c r="M175" s="279"/>
      <c r="N175" s="280"/>
      <c r="O175" s="280"/>
      <c r="P175" s="280"/>
      <c r="Q175" s="280"/>
      <c r="R175" s="280"/>
      <c r="S175" s="280"/>
      <c r="T175" s="28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2" t="s">
        <v>145</v>
      </c>
      <c r="AU175" s="282" t="s">
        <v>86</v>
      </c>
      <c r="AV175" s="15" t="s">
        <v>82</v>
      </c>
      <c r="AW175" s="15" t="s">
        <v>34</v>
      </c>
      <c r="AX175" s="15" t="s">
        <v>77</v>
      </c>
      <c r="AY175" s="282" t="s">
        <v>134</v>
      </c>
    </row>
    <row r="176" s="13" customFormat="1">
      <c r="A176" s="13"/>
      <c r="B176" s="250"/>
      <c r="C176" s="251"/>
      <c r="D176" s="252" t="s">
        <v>145</v>
      </c>
      <c r="E176" s="253" t="s">
        <v>1</v>
      </c>
      <c r="F176" s="254" t="s">
        <v>453</v>
      </c>
      <c r="G176" s="251"/>
      <c r="H176" s="255">
        <v>9.5340000000000007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145</v>
      </c>
      <c r="AU176" s="261" t="s">
        <v>86</v>
      </c>
      <c r="AV176" s="13" t="s">
        <v>86</v>
      </c>
      <c r="AW176" s="13" t="s">
        <v>34</v>
      </c>
      <c r="AX176" s="13" t="s">
        <v>82</v>
      </c>
      <c r="AY176" s="261" t="s">
        <v>134</v>
      </c>
    </row>
    <row r="177" s="2" customFormat="1" ht="14.4" customHeight="1">
      <c r="A177" s="38"/>
      <c r="B177" s="39"/>
      <c r="C177" s="236" t="s">
        <v>242</v>
      </c>
      <c r="D177" s="236" t="s">
        <v>137</v>
      </c>
      <c r="E177" s="237" t="s">
        <v>215</v>
      </c>
      <c r="F177" s="238" t="s">
        <v>216</v>
      </c>
      <c r="G177" s="239" t="s">
        <v>140</v>
      </c>
      <c r="H177" s="240">
        <v>95.340000000000003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42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92</v>
      </c>
      <c r="AT177" s="248" t="s">
        <v>137</v>
      </c>
      <c r="AU177" s="248" t="s">
        <v>86</v>
      </c>
      <c r="AY177" s="17" t="s">
        <v>134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82</v>
      </c>
      <c r="BK177" s="249">
        <f>ROUND(I177*H177,2)</f>
        <v>0</v>
      </c>
      <c r="BL177" s="17" t="s">
        <v>92</v>
      </c>
      <c r="BM177" s="248" t="s">
        <v>454</v>
      </c>
    </row>
    <row r="178" s="15" customFormat="1">
      <c r="A178" s="15"/>
      <c r="B178" s="273"/>
      <c r="C178" s="274"/>
      <c r="D178" s="252" t="s">
        <v>145</v>
      </c>
      <c r="E178" s="275" t="s">
        <v>1</v>
      </c>
      <c r="F178" s="276" t="s">
        <v>455</v>
      </c>
      <c r="G178" s="274"/>
      <c r="H178" s="275" t="s">
        <v>1</v>
      </c>
      <c r="I178" s="277"/>
      <c r="J178" s="274"/>
      <c r="K178" s="274"/>
      <c r="L178" s="278"/>
      <c r="M178" s="279"/>
      <c r="N178" s="280"/>
      <c r="O178" s="280"/>
      <c r="P178" s="280"/>
      <c r="Q178" s="280"/>
      <c r="R178" s="280"/>
      <c r="S178" s="280"/>
      <c r="T178" s="28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2" t="s">
        <v>145</v>
      </c>
      <c r="AU178" s="282" t="s">
        <v>86</v>
      </c>
      <c r="AV178" s="15" t="s">
        <v>82</v>
      </c>
      <c r="AW178" s="15" t="s">
        <v>34</v>
      </c>
      <c r="AX178" s="15" t="s">
        <v>77</v>
      </c>
      <c r="AY178" s="282" t="s">
        <v>134</v>
      </c>
    </row>
    <row r="179" s="13" customFormat="1">
      <c r="A179" s="13"/>
      <c r="B179" s="250"/>
      <c r="C179" s="251"/>
      <c r="D179" s="252" t="s">
        <v>145</v>
      </c>
      <c r="E179" s="253" t="s">
        <v>1</v>
      </c>
      <c r="F179" s="254" t="s">
        <v>456</v>
      </c>
      <c r="G179" s="251"/>
      <c r="H179" s="255">
        <v>95.340000000000003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145</v>
      </c>
      <c r="AU179" s="261" t="s">
        <v>86</v>
      </c>
      <c r="AV179" s="13" t="s">
        <v>86</v>
      </c>
      <c r="AW179" s="13" t="s">
        <v>34</v>
      </c>
      <c r="AX179" s="13" t="s">
        <v>82</v>
      </c>
      <c r="AY179" s="261" t="s">
        <v>134</v>
      </c>
    </row>
    <row r="180" s="2" customFormat="1" ht="24.15" customHeight="1">
      <c r="A180" s="38"/>
      <c r="B180" s="39"/>
      <c r="C180" s="236" t="s">
        <v>7</v>
      </c>
      <c r="D180" s="236" t="s">
        <v>137</v>
      </c>
      <c r="E180" s="237" t="s">
        <v>220</v>
      </c>
      <c r="F180" s="238" t="s">
        <v>221</v>
      </c>
      <c r="G180" s="239" t="s">
        <v>140</v>
      </c>
      <c r="H180" s="240">
        <v>190.68000000000001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92</v>
      </c>
      <c r="AT180" s="248" t="s">
        <v>137</v>
      </c>
      <c r="AU180" s="248" t="s">
        <v>86</v>
      </c>
      <c r="AY180" s="17" t="s">
        <v>134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82</v>
      </c>
      <c r="BK180" s="249">
        <f>ROUND(I180*H180,2)</f>
        <v>0</v>
      </c>
      <c r="BL180" s="17" t="s">
        <v>92</v>
      </c>
      <c r="BM180" s="248" t="s">
        <v>457</v>
      </c>
    </row>
    <row r="181" s="15" customFormat="1">
      <c r="A181" s="15"/>
      <c r="B181" s="273"/>
      <c r="C181" s="274"/>
      <c r="D181" s="252" t="s">
        <v>145</v>
      </c>
      <c r="E181" s="275" t="s">
        <v>1</v>
      </c>
      <c r="F181" s="276" t="s">
        <v>223</v>
      </c>
      <c r="G181" s="274"/>
      <c r="H181" s="275" t="s">
        <v>1</v>
      </c>
      <c r="I181" s="277"/>
      <c r="J181" s="274"/>
      <c r="K181" s="274"/>
      <c r="L181" s="278"/>
      <c r="M181" s="279"/>
      <c r="N181" s="280"/>
      <c r="O181" s="280"/>
      <c r="P181" s="280"/>
      <c r="Q181" s="280"/>
      <c r="R181" s="280"/>
      <c r="S181" s="280"/>
      <c r="T181" s="28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2" t="s">
        <v>145</v>
      </c>
      <c r="AU181" s="282" t="s">
        <v>86</v>
      </c>
      <c r="AV181" s="15" t="s">
        <v>82</v>
      </c>
      <c r="AW181" s="15" t="s">
        <v>34</v>
      </c>
      <c r="AX181" s="15" t="s">
        <v>77</v>
      </c>
      <c r="AY181" s="282" t="s">
        <v>134</v>
      </c>
    </row>
    <row r="182" s="13" customFormat="1">
      <c r="A182" s="13"/>
      <c r="B182" s="250"/>
      <c r="C182" s="251"/>
      <c r="D182" s="252" t="s">
        <v>145</v>
      </c>
      <c r="E182" s="253" t="s">
        <v>1</v>
      </c>
      <c r="F182" s="254" t="s">
        <v>421</v>
      </c>
      <c r="G182" s="251"/>
      <c r="H182" s="255">
        <v>190.68000000000001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145</v>
      </c>
      <c r="AU182" s="261" t="s">
        <v>86</v>
      </c>
      <c r="AV182" s="13" t="s">
        <v>86</v>
      </c>
      <c r="AW182" s="13" t="s">
        <v>34</v>
      </c>
      <c r="AX182" s="13" t="s">
        <v>82</v>
      </c>
      <c r="AY182" s="261" t="s">
        <v>134</v>
      </c>
    </row>
    <row r="183" s="2" customFormat="1" ht="24.15" customHeight="1">
      <c r="A183" s="38"/>
      <c r="B183" s="39"/>
      <c r="C183" s="236" t="s">
        <v>251</v>
      </c>
      <c r="D183" s="236" t="s">
        <v>137</v>
      </c>
      <c r="E183" s="237" t="s">
        <v>458</v>
      </c>
      <c r="F183" s="238" t="s">
        <v>459</v>
      </c>
      <c r="G183" s="239" t="s">
        <v>140</v>
      </c>
      <c r="H183" s="240">
        <v>6.9000000000000004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42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0.045999999999999999</v>
      </c>
      <c r="T183" s="247">
        <f>S183*H183</f>
        <v>0.31740000000000002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92</v>
      </c>
      <c r="AT183" s="248" t="s">
        <v>137</v>
      </c>
      <c r="AU183" s="248" t="s">
        <v>86</v>
      </c>
      <c r="AY183" s="17" t="s">
        <v>134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82</v>
      </c>
      <c r="BK183" s="249">
        <f>ROUND(I183*H183,2)</f>
        <v>0</v>
      </c>
      <c r="BL183" s="17" t="s">
        <v>92</v>
      </c>
      <c r="BM183" s="248" t="s">
        <v>460</v>
      </c>
    </row>
    <row r="184" s="15" customFormat="1">
      <c r="A184" s="15"/>
      <c r="B184" s="273"/>
      <c r="C184" s="274"/>
      <c r="D184" s="252" t="s">
        <v>145</v>
      </c>
      <c r="E184" s="275" t="s">
        <v>1</v>
      </c>
      <c r="F184" s="276" t="s">
        <v>461</v>
      </c>
      <c r="G184" s="274"/>
      <c r="H184" s="275" t="s">
        <v>1</v>
      </c>
      <c r="I184" s="277"/>
      <c r="J184" s="274"/>
      <c r="K184" s="274"/>
      <c r="L184" s="278"/>
      <c r="M184" s="279"/>
      <c r="N184" s="280"/>
      <c r="O184" s="280"/>
      <c r="P184" s="280"/>
      <c r="Q184" s="280"/>
      <c r="R184" s="280"/>
      <c r="S184" s="280"/>
      <c r="T184" s="28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2" t="s">
        <v>145</v>
      </c>
      <c r="AU184" s="282" t="s">
        <v>86</v>
      </c>
      <c r="AV184" s="15" t="s">
        <v>82</v>
      </c>
      <c r="AW184" s="15" t="s">
        <v>34</v>
      </c>
      <c r="AX184" s="15" t="s">
        <v>77</v>
      </c>
      <c r="AY184" s="282" t="s">
        <v>134</v>
      </c>
    </row>
    <row r="185" s="13" customFormat="1">
      <c r="A185" s="13"/>
      <c r="B185" s="250"/>
      <c r="C185" s="251"/>
      <c r="D185" s="252" t="s">
        <v>145</v>
      </c>
      <c r="E185" s="253" t="s">
        <v>1</v>
      </c>
      <c r="F185" s="254" t="s">
        <v>462</v>
      </c>
      <c r="G185" s="251"/>
      <c r="H185" s="255">
        <v>6.9000000000000004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145</v>
      </c>
      <c r="AU185" s="261" t="s">
        <v>86</v>
      </c>
      <c r="AV185" s="13" t="s">
        <v>86</v>
      </c>
      <c r="AW185" s="13" t="s">
        <v>34</v>
      </c>
      <c r="AX185" s="13" t="s">
        <v>82</v>
      </c>
      <c r="AY185" s="261" t="s">
        <v>134</v>
      </c>
    </row>
    <row r="186" s="2" customFormat="1" ht="24.15" customHeight="1">
      <c r="A186" s="38"/>
      <c r="B186" s="39"/>
      <c r="C186" s="236" t="s">
        <v>255</v>
      </c>
      <c r="D186" s="236" t="s">
        <v>137</v>
      </c>
      <c r="E186" s="237" t="s">
        <v>226</v>
      </c>
      <c r="F186" s="238" t="s">
        <v>227</v>
      </c>
      <c r="G186" s="239" t="s">
        <v>140</v>
      </c>
      <c r="H186" s="240">
        <v>225.81200000000001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42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92</v>
      </c>
      <c r="AT186" s="248" t="s">
        <v>137</v>
      </c>
      <c r="AU186" s="248" t="s">
        <v>86</v>
      </c>
      <c r="AY186" s="17" t="s">
        <v>134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82</v>
      </c>
      <c r="BK186" s="249">
        <f>ROUND(I186*H186,2)</f>
        <v>0</v>
      </c>
      <c r="BL186" s="17" t="s">
        <v>92</v>
      </c>
      <c r="BM186" s="248" t="s">
        <v>463</v>
      </c>
    </row>
    <row r="187" s="15" customFormat="1">
      <c r="A187" s="15"/>
      <c r="B187" s="273"/>
      <c r="C187" s="274"/>
      <c r="D187" s="252" t="s">
        <v>145</v>
      </c>
      <c r="E187" s="275" t="s">
        <v>1</v>
      </c>
      <c r="F187" s="276" t="s">
        <v>229</v>
      </c>
      <c r="G187" s="274"/>
      <c r="H187" s="275" t="s">
        <v>1</v>
      </c>
      <c r="I187" s="277"/>
      <c r="J187" s="274"/>
      <c r="K187" s="274"/>
      <c r="L187" s="278"/>
      <c r="M187" s="279"/>
      <c r="N187" s="280"/>
      <c r="O187" s="280"/>
      <c r="P187" s="280"/>
      <c r="Q187" s="280"/>
      <c r="R187" s="280"/>
      <c r="S187" s="280"/>
      <c r="T187" s="28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2" t="s">
        <v>145</v>
      </c>
      <c r="AU187" s="282" t="s">
        <v>86</v>
      </c>
      <c r="AV187" s="15" t="s">
        <v>82</v>
      </c>
      <c r="AW187" s="15" t="s">
        <v>34</v>
      </c>
      <c r="AX187" s="15" t="s">
        <v>77</v>
      </c>
      <c r="AY187" s="282" t="s">
        <v>134</v>
      </c>
    </row>
    <row r="188" s="13" customFormat="1">
      <c r="A188" s="13"/>
      <c r="B188" s="250"/>
      <c r="C188" s="251"/>
      <c r="D188" s="252" t="s">
        <v>145</v>
      </c>
      <c r="E188" s="253" t="s">
        <v>1</v>
      </c>
      <c r="F188" s="254" t="s">
        <v>456</v>
      </c>
      <c r="G188" s="251"/>
      <c r="H188" s="255">
        <v>95.340000000000003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145</v>
      </c>
      <c r="AU188" s="261" t="s">
        <v>86</v>
      </c>
      <c r="AV188" s="13" t="s">
        <v>86</v>
      </c>
      <c r="AW188" s="13" t="s">
        <v>34</v>
      </c>
      <c r="AX188" s="13" t="s">
        <v>77</v>
      </c>
      <c r="AY188" s="261" t="s">
        <v>134</v>
      </c>
    </row>
    <row r="189" s="15" customFormat="1">
      <c r="A189" s="15"/>
      <c r="B189" s="273"/>
      <c r="C189" s="274"/>
      <c r="D189" s="252" t="s">
        <v>145</v>
      </c>
      <c r="E189" s="275" t="s">
        <v>1</v>
      </c>
      <c r="F189" s="276" t="s">
        <v>230</v>
      </c>
      <c r="G189" s="274"/>
      <c r="H189" s="275" t="s">
        <v>1</v>
      </c>
      <c r="I189" s="277"/>
      <c r="J189" s="274"/>
      <c r="K189" s="274"/>
      <c r="L189" s="278"/>
      <c r="M189" s="279"/>
      <c r="N189" s="280"/>
      <c r="O189" s="280"/>
      <c r="P189" s="280"/>
      <c r="Q189" s="280"/>
      <c r="R189" s="280"/>
      <c r="S189" s="280"/>
      <c r="T189" s="28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2" t="s">
        <v>145</v>
      </c>
      <c r="AU189" s="282" t="s">
        <v>86</v>
      </c>
      <c r="AV189" s="15" t="s">
        <v>82</v>
      </c>
      <c r="AW189" s="15" t="s">
        <v>34</v>
      </c>
      <c r="AX189" s="15" t="s">
        <v>77</v>
      </c>
      <c r="AY189" s="282" t="s">
        <v>134</v>
      </c>
    </row>
    <row r="190" s="13" customFormat="1">
      <c r="A190" s="13"/>
      <c r="B190" s="250"/>
      <c r="C190" s="251"/>
      <c r="D190" s="252" t="s">
        <v>145</v>
      </c>
      <c r="E190" s="253" t="s">
        <v>1</v>
      </c>
      <c r="F190" s="254" t="s">
        <v>464</v>
      </c>
      <c r="G190" s="251"/>
      <c r="H190" s="255">
        <v>130.47200000000001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145</v>
      </c>
      <c r="AU190" s="261" t="s">
        <v>86</v>
      </c>
      <c r="AV190" s="13" t="s">
        <v>86</v>
      </c>
      <c r="AW190" s="13" t="s">
        <v>34</v>
      </c>
      <c r="AX190" s="13" t="s">
        <v>77</v>
      </c>
      <c r="AY190" s="261" t="s">
        <v>134</v>
      </c>
    </row>
    <row r="191" s="14" customFormat="1">
      <c r="A191" s="14"/>
      <c r="B191" s="262"/>
      <c r="C191" s="263"/>
      <c r="D191" s="252" t="s">
        <v>145</v>
      </c>
      <c r="E191" s="264" t="s">
        <v>1</v>
      </c>
      <c r="F191" s="265" t="s">
        <v>153</v>
      </c>
      <c r="G191" s="263"/>
      <c r="H191" s="266">
        <v>225.81200000000001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145</v>
      </c>
      <c r="AU191" s="272" t="s">
        <v>86</v>
      </c>
      <c r="AV191" s="14" t="s">
        <v>92</v>
      </c>
      <c r="AW191" s="14" t="s">
        <v>34</v>
      </c>
      <c r="AX191" s="14" t="s">
        <v>82</v>
      </c>
      <c r="AY191" s="272" t="s">
        <v>134</v>
      </c>
    </row>
    <row r="192" s="2" customFormat="1" ht="24.15" customHeight="1">
      <c r="A192" s="38"/>
      <c r="B192" s="39"/>
      <c r="C192" s="236" t="s">
        <v>260</v>
      </c>
      <c r="D192" s="236" t="s">
        <v>137</v>
      </c>
      <c r="E192" s="237" t="s">
        <v>233</v>
      </c>
      <c r="F192" s="238" t="s">
        <v>234</v>
      </c>
      <c r="G192" s="239" t="s">
        <v>140</v>
      </c>
      <c r="H192" s="240">
        <v>16.154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42</v>
      </c>
      <c r="O192" s="91"/>
      <c r="P192" s="246">
        <f>O192*H192</f>
        <v>0</v>
      </c>
      <c r="Q192" s="246">
        <v>0.019949999999999999</v>
      </c>
      <c r="R192" s="246">
        <f>Q192*H192</f>
        <v>0.32227229999999996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92</v>
      </c>
      <c r="AT192" s="248" t="s">
        <v>137</v>
      </c>
      <c r="AU192" s="248" t="s">
        <v>86</v>
      </c>
      <c r="AY192" s="17" t="s">
        <v>134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82</v>
      </c>
      <c r="BK192" s="249">
        <f>ROUND(I192*H192,2)</f>
        <v>0</v>
      </c>
      <c r="BL192" s="17" t="s">
        <v>92</v>
      </c>
      <c r="BM192" s="248" t="s">
        <v>465</v>
      </c>
    </row>
    <row r="193" s="13" customFormat="1">
      <c r="A193" s="13"/>
      <c r="B193" s="250"/>
      <c r="C193" s="251"/>
      <c r="D193" s="252" t="s">
        <v>145</v>
      </c>
      <c r="E193" s="253" t="s">
        <v>1</v>
      </c>
      <c r="F193" s="254" t="s">
        <v>453</v>
      </c>
      <c r="G193" s="251"/>
      <c r="H193" s="255">
        <v>9.5340000000000007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145</v>
      </c>
      <c r="AU193" s="261" t="s">
        <v>86</v>
      </c>
      <c r="AV193" s="13" t="s">
        <v>86</v>
      </c>
      <c r="AW193" s="13" t="s">
        <v>34</v>
      </c>
      <c r="AX193" s="13" t="s">
        <v>77</v>
      </c>
      <c r="AY193" s="261" t="s">
        <v>134</v>
      </c>
    </row>
    <row r="194" s="13" customFormat="1">
      <c r="A194" s="13"/>
      <c r="B194" s="250"/>
      <c r="C194" s="251"/>
      <c r="D194" s="252" t="s">
        <v>145</v>
      </c>
      <c r="E194" s="253" t="s">
        <v>1</v>
      </c>
      <c r="F194" s="254" t="s">
        <v>86</v>
      </c>
      <c r="G194" s="251"/>
      <c r="H194" s="255">
        <v>2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145</v>
      </c>
      <c r="AU194" s="261" t="s">
        <v>86</v>
      </c>
      <c r="AV194" s="13" t="s">
        <v>86</v>
      </c>
      <c r="AW194" s="13" t="s">
        <v>34</v>
      </c>
      <c r="AX194" s="13" t="s">
        <v>77</v>
      </c>
      <c r="AY194" s="261" t="s">
        <v>134</v>
      </c>
    </row>
    <row r="195" s="13" customFormat="1">
      <c r="A195" s="13"/>
      <c r="B195" s="250"/>
      <c r="C195" s="251"/>
      <c r="D195" s="252" t="s">
        <v>145</v>
      </c>
      <c r="E195" s="253" t="s">
        <v>1</v>
      </c>
      <c r="F195" s="254" t="s">
        <v>440</v>
      </c>
      <c r="G195" s="251"/>
      <c r="H195" s="255">
        <v>4.6200000000000001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145</v>
      </c>
      <c r="AU195" s="261" t="s">
        <v>86</v>
      </c>
      <c r="AV195" s="13" t="s">
        <v>86</v>
      </c>
      <c r="AW195" s="13" t="s">
        <v>34</v>
      </c>
      <c r="AX195" s="13" t="s">
        <v>77</v>
      </c>
      <c r="AY195" s="261" t="s">
        <v>134</v>
      </c>
    </row>
    <row r="196" s="14" customFormat="1">
      <c r="A196" s="14"/>
      <c r="B196" s="262"/>
      <c r="C196" s="263"/>
      <c r="D196" s="252" t="s">
        <v>145</v>
      </c>
      <c r="E196" s="264" t="s">
        <v>1</v>
      </c>
      <c r="F196" s="265" t="s">
        <v>153</v>
      </c>
      <c r="G196" s="263"/>
      <c r="H196" s="266">
        <v>16.154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145</v>
      </c>
      <c r="AU196" s="272" t="s">
        <v>86</v>
      </c>
      <c r="AV196" s="14" t="s">
        <v>92</v>
      </c>
      <c r="AW196" s="14" t="s">
        <v>34</v>
      </c>
      <c r="AX196" s="14" t="s">
        <v>82</v>
      </c>
      <c r="AY196" s="272" t="s">
        <v>134</v>
      </c>
    </row>
    <row r="197" s="2" customFormat="1" ht="14.4" customHeight="1">
      <c r="A197" s="38"/>
      <c r="B197" s="39"/>
      <c r="C197" s="236" t="s">
        <v>266</v>
      </c>
      <c r="D197" s="236" t="s">
        <v>137</v>
      </c>
      <c r="E197" s="237" t="s">
        <v>237</v>
      </c>
      <c r="F197" s="238" t="s">
        <v>238</v>
      </c>
      <c r="G197" s="239" t="s">
        <v>140</v>
      </c>
      <c r="H197" s="240">
        <v>101.95999999999999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0.00158</v>
      </c>
      <c r="R197" s="246">
        <f>Q197*H197</f>
        <v>0.16109679999999998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92</v>
      </c>
      <c r="AT197" s="248" t="s">
        <v>137</v>
      </c>
      <c r="AU197" s="248" t="s">
        <v>86</v>
      </c>
      <c r="AY197" s="17" t="s">
        <v>134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82</v>
      </c>
      <c r="BK197" s="249">
        <f>ROUND(I197*H197,2)</f>
        <v>0</v>
      </c>
      <c r="BL197" s="17" t="s">
        <v>92</v>
      </c>
      <c r="BM197" s="248" t="s">
        <v>466</v>
      </c>
    </row>
    <row r="198" s="13" customFormat="1">
      <c r="A198" s="13"/>
      <c r="B198" s="250"/>
      <c r="C198" s="251"/>
      <c r="D198" s="252" t="s">
        <v>145</v>
      </c>
      <c r="E198" s="253" t="s">
        <v>1</v>
      </c>
      <c r="F198" s="254" t="s">
        <v>456</v>
      </c>
      <c r="G198" s="251"/>
      <c r="H198" s="255">
        <v>95.340000000000003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145</v>
      </c>
      <c r="AU198" s="261" t="s">
        <v>86</v>
      </c>
      <c r="AV198" s="13" t="s">
        <v>86</v>
      </c>
      <c r="AW198" s="13" t="s">
        <v>34</v>
      </c>
      <c r="AX198" s="13" t="s">
        <v>77</v>
      </c>
      <c r="AY198" s="261" t="s">
        <v>134</v>
      </c>
    </row>
    <row r="199" s="13" customFormat="1">
      <c r="A199" s="13"/>
      <c r="B199" s="250"/>
      <c r="C199" s="251"/>
      <c r="D199" s="252" t="s">
        <v>145</v>
      </c>
      <c r="E199" s="253" t="s">
        <v>1</v>
      </c>
      <c r="F199" s="254" t="s">
        <v>86</v>
      </c>
      <c r="G199" s="251"/>
      <c r="H199" s="255">
        <v>2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145</v>
      </c>
      <c r="AU199" s="261" t="s">
        <v>86</v>
      </c>
      <c r="AV199" s="13" t="s">
        <v>86</v>
      </c>
      <c r="AW199" s="13" t="s">
        <v>34</v>
      </c>
      <c r="AX199" s="13" t="s">
        <v>77</v>
      </c>
      <c r="AY199" s="261" t="s">
        <v>134</v>
      </c>
    </row>
    <row r="200" s="13" customFormat="1">
      <c r="A200" s="13"/>
      <c r="B200" s="250"/>
      <c r="C200" s="251"/>
      <c r="D200" s="252" t="s">
        <v>145</v>
      </c>
      <c r="E200" s="253" t="s">
        <v>1</v>
      </c>
      <c r="F200" s="254" t="s">
        <v>440</v>
      </c>
      <c r="G200" s="251"/>
      <c r="H200" s="255">
        <v>4.6200000000000001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145</v>
      </c>
      <c r="AU200" s="261" t="s">
        <v>86</v>
      </c>
      <c r="AV200" s="13" t="s">
        <v>86</v>
      </c>
      <c r="AW200" s="13" t="s">
        <v>34</v>
      </c>
      <c r="AX200" s="13" t="s">
        <v>77</v>
      </c>
      <c r="AY200" s="261" t="s">
        <v>134</v>
      </c>
    </row>
    <row r="201" s="14" customFormat="1">
      <c r="A201" s="14"/>
      <c r="B201" s="262"/>
      <c r="C201" s="263"/>
      <c r="D201" s="252" t="s">
        <v>145</v>
      </c>
      <c r="E201" s="264" t="s">
        <v>1</v>
      </c>
      <c r="F201" s="265" t="s">
        <v>153</v>
      </c>
      <c r="G201" s="263"/>
      <c r="H201" s="266">
        <v>101.96000000000001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145</v>
      </c>
      <c r="AU201" s="272" t="s">
        <v>86</v>
      </c>
      <c r="AV201" s="14" t="s">
        <v>92</v>
      </c>
      <c r="AW201" s="14" t="s">
        <v>34</v>
      </c>
      <c r="AX201" s="14" t="s">
        <v>82</v>
      </c>
      <c r="AY201" s="272" t="s">
        <v>134</v>
      </c>
    </row>
    <row r="202" s="12" customFormat="1" ht="22.8" customHeight="1">
      <c r="A202" s="12"/>
      <c r="B202" s="220"/>
      <c r="C202" s="221"/>
      <c r="D202" s="222" t="s">
        <v>76</v>
      </c>
      <c r="E202" s="234" t="s">
        <v>240</v>
      </c>
      <c r="F202" s="234" t="s">
        <v>241</v>
      </c>
      <c r="G202" s="221"/>
      <c r="H202" s="221"/>
      <c r="I202" s="224"/>
      <c r="J202" s="235">
        <f>BK202</f>
        <v>0</v>
      </c>
      <c r="K202" s="221"/>
      <c r="L202" s="226"/>
      <c r="M202" s="227"/>
      <c r="N202" s="228"/>
      <c r="O202" s="228"/>
      <c r="P202" s="229">
        <f>SUM(P203:P209)</f>
        <v>0</v>
      </c>
      <c r="Q202" s="228"/>
      <c r="R202" s="229">
        <f>SUM(R203:R209)</f>
        <v>0</v>
      </c>
      <c r="S202" s="228"/>
      <c r="T202" s="230">
        <f>SUM(T203:T209)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82</v>
      </c>
      <c r="AT202" s="232" t="s">
        <v>76</v>
      </c>
      <c r="AU202" s="232" t="s">
        <v>82</v>
      </c>
      <c r="AY202" s="231" t="s">
        <v>134</v>
      </c>
      <c r="BK202" s="233">
        <f>SUM(BK203:BK209)</f>
        <v>0</v>
      </c>
    </row>
    <row r="203" s="2" customFormat="1" ht="24.15" customHeight="1">
      <c r="A203" s="38"/>
      <c r="B203" s="39"/>
      <c r="C203" s="236" t="s">
        <v>274</v>
      </c>
      <c r="D203" s="236" t="s">
        <v>137</v>
      </c>
      <c r="E203" s="237" t="s">
        <v>243</v>
      </c>
      <c r="F203" s="238" t="s">
        <v>244</v>
      </c>
      <c r="G203" s="239" t="s">
        <v>245</v>
      </c>
      <c r="H203" s="240">
        <v>1.216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42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92</v>
      </c>
      <c r="AT203" s="248" t="s">
        <v>137</v>
      </c>
      <c r="AU203" s="248" t="s">
        <v>86</v>
      </c>
      <c r="AY203" s="17" t="s">
        <v>134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82</v>
      </c>
      <c r="BK203" s="249">
        <f>ROUND(I203*H203,2)</f>
        <v>0</v>
      </c>
      <c r="BL203" s="17" t="s">
        <v>92</v>
      </c>
      <c r="BM203" s="248" t="s">
        <v>467</v>
      </c>
    </row>
    <row r="204" s="2" customFormat="1" ht="24.15" customHeight="1">
      <c r="A204" s="38"/>
      <c r="B204" s="39"/>
      <c r="C204" s="236" t="s">
        <v>279</v>
      </c>
      <c r="D204" s="236" t="s">
        <v>137</v>
      </c>
      <c r="E204" s="237" t="s">
        <v>247</v>
      </c>
      <c r="F204" s="238" t="s">
        <v>248</v>
      </c>
      <c r="G204" s="239" t="s">
        <v>245</v>
      </c>
      <c r="H204" s="240">
        <v>6.0800000000000001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42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92</v>
      </c>
      <c r="AT204" s="248" t="s">
        <v>137</v>
      </c>
      <c r="AU204" s="248" t="s">
        <v>86</v>
      </c>
      <c r="AY204" s="17" t="s">
        <v>134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82</v>
      </c>
      <c r="BK204" s="249">
        <f>ROUND(I204*H204,2)</f>
        <v>0</v>
      </c>
      <c r="BL204" s="17" t="s">
        <v>92</v>
      </c>
      <c r="BM204" s="248" t="s">
        <v>468</v>
      </c>
    </row>
    <row r="205" s="13" customFormat="1">
      <c r="A205" s="13"/>
      <c r="B205" s="250"/>
      <c r="C205" s="251"/>
      <c r="D205" s="252" t="s">
        <v>145</v>
      </c>
      <c r="E205" s="253" t="s">
        <v>1</v>
      </c>
      <c r="F205" s="254" t="s">
        <v>469</v>
      </c>
      <c r="G205" s="251"/>
      <c r="H205" s="255">
        <v>6.0800000000000001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145</v>
      </c>
      <c r="AU205" s="261" t="s">
        <v>86</v>
      </c>
      <c r="AV205" s="13" t="s">
        <v>86</v>
      </c>
      <c r="AW205" s="13" t="s">
        <v>34</v>
      </c>
      <c r="AX205" s="13" t="s">
        <v>82</v>
      </c>
      <c r="AY205" s="261" t="s">
        <v>134</v>
      </c>
    </row>
    <row r="206" s="2" customFormat="1" ht="24.15" customHeight="1">
      <c r="A206" s="38"/>
      <c r="B206" s="39"/>
      <c r="C206" s="236" t="s">
        <v>285</v>
      </c>
      <c r="D206" s="236" t="s">
        <v>137</v>
      </c>
      <c r="E206" s="237" t="s">
        <v>252</v>
      </c>
      <c r="F206" s="238" t="s">
        <v>253</v>
      </c>
      <c r="G206" s="239" t="s">
        <v>245</v>
      </c>
      <c r="H206" s="240">
        <v>1.216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42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92</v>
      </c>
      <c r="AT206" s="248" t="s">
        <v>137</v>
      </c>
      <c r="AU206" s="248" t="s">
        <v>86</v>
      </c>
      <c r="AY206" s="17" t="s">
        <v>134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82</v>
      </c>
      <c r="BK206" s="249">
        <f>ROUND(I206*H206,2)</f>
        <v>0</v>
      </c>
      <c r="BL206" s="17" t="s">
        <v>92</v>
      </c>
      <c r="BM206" s="248" t="s">
        <v>470</v>
      </c>
    </row>
    <row r="207" s="2" customFormat="1" ht="24.15" customHeight="1">
      <c r="A207" s="38"/>
      <c r="B207" s="39"/>
      <c r="C207" s="236" t="s">
        <v>290</v>
      </c>
      <c r="D207" s="236" t="s">
        <v>137</v>
      </c>
      <c r="E207" s="237" t="s">
        <v>256</v>
      </c>
      <c r="F207" s="238" t="s">
        <v>257</v>
      </c>
      <c r="G207" s="239" t="s">
        <v>245</v>
      </c>
      <c r="H207" s="240">
        <v>10.944000000000001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42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92</v>
      </c>
      <c r="AT207" s="248" t="s">
        <v>137</v>
      </c>
      <c r="AU207" s="248" t="s">
        <v>86</v>
      </c>
      <c r="AY207" s="17" t="s">
        <v>134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82</v>
      </c>
      <c r="BK207" s="249">
        <f>ROUND(I207*H207,2)</f>
        <v>0</v>
      </c>
      <c r="BL207" s="17" t="s">
        <v>92</v>
      </c>
      <c r="BM207" s="248" t="s">
        <v>471</v>
      </c>
    </row>
    <row r="208" s="13" customFormat="1">
      <c r="A208" s="13"/>
      <c r="B208" s="250"/>
      <c r="C208" s="251"/>
      <c r="D208" s="252" t="s">
        <v>145</v>
      </c>
      <c r="E208" s="253" t="s">
        <v>1</v>
      </c>
      <c r="F208" s="254" t="s">
        <v>472</v>
      </c>
      <c r="G208" s="251"/>
      <c r="H208" s="255">
        <v>10.944000000000001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145</v>
      </c>
      <c r="AU208" s="261" t="s">
        <v>86</v>
      </c>
      <c r="AV208" s="13" t="s">
        <v>86</v>
      </c>
      <c r="AW208" s="13" t="s">
        <v>34</v>
      </c>
      <c r="AX208" s="13" t="s">
        <v>82</v>
      </c>
      <c r="AY208" s="261" t="s">
        <v>134</v>
      </c>
    </row>
    <row r="209" s="2" customFormat="1" ht="24.15" customHeight="1">
      <c r="A209" s="38"/>
      <c r="B209" s="39"/>
      <c r="C209" s="236" t="s">
        <v>297</v>
      </c>
      <c r="D209" s="236" t="s">
        <v>137</v>
      </c>
      <c r="E209" s="237" t="s">
        <v>261</v>
      </c>
      <c r="F209" s="238" t="s">
        <v>262</v>
      </c>
      <c r="G209" s="239" t="s">
        <v>245</v>
      </c>
      <c r="H209" s="240">
        <v>1.216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42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92</v>
      </c>
      <c r="AT209" s="248" t="s">
        <v>137</v>
      </c>
      <c r="AU209" s="248" t="s">
        <v>86</v>
      </c>
      <c r="AY209" s="17" t="s">
        <v>134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82</v>
      </c>
      <c r="BK209" s="249">
        <f>ROUND(I209*H209,2)</f>
        <v>0</v>
      </c>
      <c r="BL209" s="17" t="s">
        <v>92</v>
      </c>
      <c r="BM209" s="248" t="s">
        <v>473</v>
      </c>
    </row>
    <row r="210" s="12" customFormat="1" ht="22.8" customHeight="1">
      <c r="A210" s="12"/>
      <c r="B210" s="220"/>
      <c r="C210" s="221"/>
      <c r="D210" s="222" t="s">
        <v>76</v>
      </c>
      <c r="E210" s="234" t="s">
        <v>264</v>
      </c>
      <c r="F210" s="234" t="s">
        <v>265</v>
      </c>
      <c r="G210" s="221"/>
      <c r="H210" s="221"/>
      <c r="I210" s="224"/>
      <c r="J210" s="235">
        <f>BK210</f>
        <v>0</v>
      </c>
      <c r="K210" s="221"/>
      <c r="L210" s="226"/>
      <c r="M210" s="227"/>
      <c r="N210" s="228"/>
      <c r="O210" s="228"/>
      <c r="P210" s="229">
        <f>P211</f>
        <v>0</v>
      </c>
      <c r="Q210" s="228"/>
      <c r="R210" s="229">
        <f>R211</f>
        <v>0</v>
      </c>
      <c r="S210" s="228"/>
      <c r="T210" s="230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1" t="s">
        <v>82</v>
      </c>
      <c r="AT210" s="232" t="s">
        <v>76</v>
      </c>
      <c r="AU210" s="232" t="s">
        <v>82</v>
      </c>
      <c r="AY210" s="231" t="s">
        <v>134</v>
      </c>
      <c r="BK210" s="233">
        <f>BK211</f>
        <v>0</v>
      </c>
    </row>
    <row r="211" s="2" customFormat="1" ht="14.4" customHeight="1">
      <c r="A211" s="38"/>
      <c r="B211" s="39"/>
      <c r="C211" s="236" t="s">
        <v>302</v>
      </c>
      <c r="D211" s="236" t="s">
        <v>137</v>
      </c>
      <c r="E211" s="237" t="s">
        <v>267</v>
      </c>
      <c r="F211" s="238" t="s">
        <v>268</v>
      </c>
      <c r="G211" s="239" t="s">
        <v>245</v>
      </c>
      <c r="H211" s="240">
        <v>13.743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42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92</v>
      </c>
      <c r="AT211" s="248" t="s">
        <v>137</v>
      </c>
      <c r="AU211" s="248" t="s">
        <v>86</v>
      </c>
      <c r="AY211" s="17" t="s">
        <v>134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82</v>
      </c>
      <c r="BK211" s="249">
        <f>ROUND(I211*H211,2)</f>
        <v>0</v>
      </c>
      <c r="BL211" s="17" t="s">
        <v>92</v>
      </c>
      <c r="BM211" s="248" t="s">
        <v>474</v>
      </c>
    </row>
    <row r="212" s="12" customFormat="1" ht="25.92" customHeight="1">
      <c r="A212" s="12"/>
      <c r="B212" s="220"/>
      <c r="C212" s="221"/>
      <c r="D212" s="222" t="s">
        <v>76</v>
      </c>
      <c r="E212" s="223" t="s">
        <v>270</v>
      </c>
      <c r="F212" s="223" t="s">
        <v>271</v>
      </c>
      <c r="G212" s="221"/>
      <c r="H212" s="221"/>
      <c r="I212" s="224"/>
      <c r="J212" s="225">
        <f>BK212</f>
        <v>0</v>
      </c>
      <c r="K212" s="221"/>
      <c r="L212" s="226"/>
      <c r="M212" s="227"/>
      <c r="N212" s="228"/>
      <c r="O212" s="228"/>
      <c r="P212" s="229">
        <f>P213+P215+P233</f>
        <v>0</v>
      </c>
      <c r="Q212" s="228"/>
      <c r="R212" s="229">
        <f>R213+R215+R233</f>
        <v>0.33005614999999999</v>
      </c>
      <c r="S212" s="228"/>
      <c r="T212" s="230">
        <f>T213+T215+T233</f>
        <v>0.040446320000000001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86</v>
      </c>
      <c r="AT212" s="232" t="s">
        <v>76</v>
      </c>
      <c r="AU212" s="232" t="s">
        <v>77</v>
      </c>
      <c r="AY212" s="231" t="s">
        <v>134</v>
      </c>
      <c r="BK212" s="233">
        <f>BK213+BK215+BK233</f>
        <v>0</v>
      </c>
    </row>
    <row r="213" s="12" customFormat="1" ht="22.8" customHeight="1">
      <c r="A213" s="12"/>
      <c r="B213" s="220"/>
      <c r="C213" s="221"/>
      <c r="D213" s="222" t="s">
        <v>76</v>
      </c>
      <c r="E213" s="234" t="s">
        <v>283</v>
      </c>
      <c r="F213" s="234" t="s">
        <v>284</v>
      </c>
      <c r="G213" s="221"/>
      <c r="H213" s="221"/>
      <c r="I213" s="224"/>
      <c r="J213" s="235">
        <f>BK213</f>
        <v>0</v>
      </c>
      <c r="K213" s="221"/>
      <c r="L213" s="226"/>
      <c r="M213" s="227"/>
      <c r="N213" s="228"/>
      <c r="O213" s="228"/>
      <c r="P213" s="229">
        <f>P214</f>
        <v>0</v>
      </c>
      <c r="Q213" s="228"/>
      <c r="R213" s="229">
        <f>R214</f>
        <v>0</v>
      </c>
      <c r="S213" s="228"/>
      <c r="T213" s="230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1" t="s">
        <v>86</v>
      </c>
      <c r="AT213" s="232" t="s">
        <v>76</v>
      </c>
      <c r="AU213" s="232" t="s">
        <v>82</v>
      </c>
      <c r="AY213" s="231" t="s">
        <v>134</v>
      </c>
      <c r="BK213" s="233">
        <f>BK214</f>
        <v>0</v>
      </c>
    </row>
    <row r="214" s="2" customFormat="1" ht="24.15" customHeight="1">
      <c r="A214" s="38"/>
      <c r="B214" s="39"/>
      <c r="C214" s="236" t="s">
        <v>306</v>
      </c>
      <c r="D214" s="236" t="s">
        <v>137</v>
      </c>
      <c r="E214" s="237" t="s">
        <v>291</v>
      </c>
      <c r="F214" s="238" t="s">
        <v>292</v>
      </c>
      <c r="G214" s="239" t="s">
        <v>293</v>
      </c>
      <c r="H214" s="240">
        <v>2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42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188</v>
      </c>
      <c r="AT214" s="248" t="s">
        <v>137</v>
      </c>
      <c r="AU214" s="248" t="s">
        <v>86</v>
      </c>
      <c r="AY214" s="17" t="s">
        <v>134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82</v>
      </c>
      <c r="BK214" s="249">
        <f>ROUND(I214*H214,2)</f>
        <v>0</v>
      </c>
      <c r="BL214" s="17" t="s">
        <v>188</v>
      </c>
      <c r="BM214" s="248" t="s">
        <v>475</v>
      </c>
    </row>
    <row r="215" s="12" customFormat="1" ht="22.8" customHeight="1">
      <c r="A215" s="12"/>
      <c r="B215" s="220"/>
      <c r="C215" s="221"/>
      <c r="D215" s="222" t="s">
        <v>76</v>
      </c>
      <c r="E215" s="234" t="s">
        <v>295</v>
      </c>
      <c r="F215" s="234" t="s">
        <v>296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SUM(P216:P232)</f>
        <v>0</v>
      </c>
      <c r="Q215" s="228"/>
      <c r="R215" s="229">
        <f>SUM(R216:R232)</f>
        <v>0.088936270000000012</v>
      </c>
      <c r="S215" s="228"/>
      <c r="T215" s="230">
        <f>SUM(T216:T232)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86</v>
      </c>
      <c r="AT215" s="232" t="s">
        <v>76</v>
      </c>
      <c r="AU215" s="232" t="s">
        <v>82</v>
      </c>
      <c r="AY215" s="231" t="s">
        <v>134</v>
      </c>
      <c r="BK215" s="233">
        <f>SUM(BK216:BK232)</f>
        <v>0</v>
      </c>
    </row>
    <row r="216" s="2" customFormat="1" ht="14.4" customHeight="1">
      <c r="A216" s="38"/>
      <c r="B216" s="39"/>
      <c r="C216" s="236" t="s">
        <v>311</v>
      </c>
      <c r="D216" s="236" t="s">
        <v>137</v>
      </c>
      <c r="E216" s="237" t="s">
        <v>476</v>
      </c>
      <c r="F216" s="238" t="s">
        <v>477</v>
      </c>
      <c r="G216" s="239" t="s">
        <v>140</v>
      </c>
      <c r="H216" s="240">
        <v>31.603000000000002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42</v>
      </c>
      <c r="O216" s="91"/>
      <c r="P216" s="246">
        <f>O216*H216</f>
        <v>0</v>
      </c>
      <c r="Q216" s="246">
        <v>6.9999999999999994E-05</v>
      </c>
      <c r="R216" s="246">
        <f>Q216*H216</f>
        <v>0.00221221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188</v>
      </c>
      <c r="AT216" s="248" t="s">
        <v>137</v>
      </c>
      <c r="AU216" s="248" t="s">
        <v>86</v>
      </c>
      <c r="AY216" s="17" t="s">
        <v>134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82</v>
      </c>
      <c r="BK216" s="249">
        <f>ROUND(I216*H216,2)</f>
        <v>0</v>
      </c>
      <c r="BL216" s="17" t="s">
        <v>188</v>
      </c>
      <c r="BM216" s="248" t="s">
        <v>478</v>
      </c>
    </row>
    <row r="217" s="15" customFormat="1">
      <c r="A217" s="15"/>
      <c r="B217" s="273"/>
      <c r="C217" s="274"/>
      <c r="D217" s="252" t="s">
        <v>145</v>
      </c>
      <c r="E217" s="275" t="s">
        <v>1</v>
      </c>
      <c r="F217" s="276" t="s">
        <v>479</v>
      </c>
      <c r="G217" s="274"/>
      <c r="H217" s="275" t="s">
        <v>1</v>
      </c>
      <c r="I217" s="277"/>
      <c r="J217" s="274"/>
      <c r="K217" s="274"/>
      <c r="L217" s="278"/>
      <c r="M217" s="279"/>
      <c r="N217" s="280"/>
      <c r="O217" s="280"/>
      <c r="P217" s="280"/>
      <c r="Q217" s="280"/>
      <c r="R217" s="280"/>
      <c r="S217" s="280"/>
      <c r="T217" s="28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2" t="s">
        <v>145</v>
      </c>
      <c r="AU217" s="282" t="s">
        <v>86</v>
      </c>
      <c r="AV217" s="15" t="s">
        <v>82</v>
      </c>
      <c r="AW217" s="15" t="s">
        <v>34</v>
      </c>
      <c r="AX217" s="15" t="s">
        <v>77</v>
      </c>
      <c r="AY217" s="282" t="s">
        <v>134</v>
      </c>
    </row>
    <row r="218" s="13" customFormat="1">
      <c r="A218" s="13"/>
      <c r="B218" s="250"/>
      <c r="C218" s="251"/>
      <c r="D218" s="252" t="s">
        <v>145</v>
      </c>
      <c r="E218" s="253" t="s">
        <v>1</v>
      </c>
      <c r="F218" s="254" t="s">
        <v>480</v>
      </c>
      <c r="G218" s="251"/>
      <c r="H218" s="255">
        <v>31.603000000000002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145</v>
      </c>
      <c r="AU218" s="261" t="s">
        <v>86</v>
      </c>
      <c r="AV218" s="13" t="s">
        <v>86</v>
      </c>
      <c r="AW218" s="13" t="s">
        <v>34</v>
      </c>
      <c r="AX218" s="13" t="s">
        <v>82</v>
      </c>
      <c r="AY218" s="261" t="s">
        <v>134</v>
      </c>
    </row>
    <row r="219" s="2" customFormat="1" ht="24.15" customHeight="1">
      <c r="A219" s="38"/>
      <c r="B219" s="39"/>
      <c r="C219" s="236" t="s">
        <v>317</v>
      </c>
      <c r="D219" s="236" t="s">
        <v>137</v>
      </c>
      <c r="E219" s="237" t="s">
        <v>481</v>
      </c>
      <c r="F219" s="238" t="s">
        <v>482</v>
      </c>
      <c r="G219" s="239" t="s">
        <v>140</v>
      </c>
      <c r="H219" s="240">
        <v>31.603000000000002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42</v>
      </c>
      <c r="O219" s="91"/>
      <c r="P219" s="246">
        <f>O219*H219</f>
        <v>0</v>
      </c>
      <c r="Q219" s="246">
        <v>6.9999999999999994E-05</v>
      </c>
      <c r="R219" s="246">
        <f>Q219*H219</f>
        <v>0.00221221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188</v>
      </c>
      <c r="AT219" s="248" t="s">
        <v>137</v>
      </c>
      <c r="AU219" s="248" t="s">
        <v>86</v>
      </c>
      <c r="AY219" s="17" t="s">
        <v>134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82</v>
      </c>
      <c r="BK219" s="249">
        <f>ROUND(I219*H219,2)</f>
        <v>0</v>
      </c>
      <c r="BL219" s="17" t="s">
        <v>188</v>
      </c>
      <c r="BM219" s="248" t="s">
        <v>483</v>
      </c>
    </row>
    <row r="220" s="2" customFormat="1" ht="14.4" customHeight="1">
      <c r="A220" s="38"/>
      <c r="B220" s="39"/>
      <c r="C220" s="236" t="s">
        <v>321</v>
      </c>
      <c r="D220" s="236" t="s">
        <v>137</v>
      </c>
      <c r="E220" s="237" t="s">
        <v>484</v>
      </c>
      <c r="F220" s="238" t="s">
        <v>485</v>
      </c>
      <c r="G220" s="239" t="s">
        <v>140</v>
      </c>
      <c r="H220" s="240">
        <v>31.603000000000002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42</v>
      </c>
      <c r="O220" s="91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188</v>
      </c>
      <c r="AT220" s="248" t="s">
        <v>137</v>
      </c>
      <c r="AU220" s="248" t="s">
        <v>86</v>
      </c>
      <c r="AY220" s="17" t="s">
        <v>134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82</v>
      </c>
      <c r="BK220" s="249">
        <f>ROUND(I220*H220,2)</f>
        <v>0</v>
      </c>
      <c r="BL220" s="17" t="s">
        <v>188</v>
      </c>
      <c r="BM220" s="248" t="s">
        <v>486</v>
      </c>
    </row>
    <row r="221" s="2" customFormat="1" ht="24.15" customHeight="1">
      <c r="A221" s="38"/>
      <c r="B221" s="39"/>
      <c r="C221" s="236" t="s">
        <v>326</v>
      </c>
      <c r="D221" s="236" t="s">
        <v>137</v>
      </c>
      <c r="E221" s="237" t="s">
        <v>487</v>
      </c>
      <c r="F221" s="238" t="s">
        <v>488</v>
      </c>
      <c r="G221" s="239" t="s">
        <v>140</v>
      </c>
      <c r="H221" s="240">
        <v>31.603000000000002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42</v>
      </c>
      <c r="O221" s="91"/>
      <c r="P221" s="246">
        <f>O221*H221</f>
        <v>0</v>
      </c>
      <c r="Q221" s="246">
        <v>0.00013999999999999999</v>
      </c>
      <c r="R221" s="246">
        <f>Q221*H221</f>
        <v>0.0044244200000000001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188</v>
      </c>
      <c r="AT221" s="248" t="s">
        <v>137</v>
      </c>
      <c r="AU221" s="248" t="s">
        <v>86</v>
      </c>
      <c r="AY221" s="17" t="s">
        <v>134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82</v>
      </c>
      <c r="BK221" s="249">
        <f>ROUND(I221*H221,2)</f>
        <v>0</v>
      </c>
      <c r="BL221" s="17" t="s">
        <v>188</v>
      </c>
      <c r="BM221" s="248" t="s">
        <v>489</v>
      </c>
    </row>
    <row r="222" s="2" customFormat="1" ht="24.15" customHeight="1">
      <c r="A222" s="38"/>
      <c r="B222" s="39"/>
      <c r="C222" s="236" t="s">
        <v>334</v>
      </c>
      <c r="D222" s="236" t="s">
        <v>137</v>
      </c>
      <c r="E222" s="237" t="s">
        <v>490</v>
      </c>
      <c r="F222" s="238" t="s">
        <v>491</v>
      </c>
      <c r="G222" s="239" t="s">
        <v>140</v>
      </c>
      <c r="H222" s="240">
        <v>31.603000000000002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42</v>
      </c>
      <c r="O222" s="91"/>
      <c r="P222" s="246">
        <f>O222*H222</f>
        <v>0</v>
      </c>
      <c r="Q222" s="246">
        <v>9.0000000000000006E-05</v>
      </c>
      <c r="R222" s="246">
        <f>Q222*H222</f>
        <v>0.0028442700000000003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188</v>
      </c>
      <c r="AT222" s="248" t="s">
        <v>137</v>
      </c>
      <c r="AU222" s="248" t="s">
        <v>86</v>
      </c>
      <c r="AY222" s="17" t="s">
        <v>134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82</v>
      </c>
      <c r="BK222" s="249">
        <f>ROUND(I222*H222,2)</f>
        <v>0</v>
      </c>
      <c r="BL222" s="17" t="s">
        <v>188</v>
      </c>
      <c r="BM222" s="248" t="s">
        <v>492</v>
      </c>
    </row>
    <row r="223" s="2" customFormat="1" ht="14.4" customHeight="1">
      <c r="A223" s="38"/>
      <c r="B223" s="39"/>
      <c r="C223" s="236" t="s">
        <v>341</v>
      </c>
      <c r="D223" s="236" t="s">
        <v>137</v>
      </c>
      <c r="E223" s="237" t="s">
        <v>298</v>
      </c>
      <c r="F223" s="238" t="s">
        <v>299</v>
      </c>
      <c r="G223" s="239" t="s">
        <v>140</v>
      </c>
      <c r="H223" s="240">
        <v>95.340000000000003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42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188</v>
      </c>
      <c r="AT223" s="248" t="s">
        <v>137</v>
      </c>
      <c r="AU223" s="248" t="s">
        <v>86</v>
      </c>
      <c r="AY223" s="17" t="s">
        <v>134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82</v>
      </c>
      <c r="BK223" s="249">
        <f>ROUND(I223*H223,2)</f>
        <v>0</v>
      </c>
      <c r="BL223" s="17" t="s">
        <v>188</v>
      </c>
      <c r="BM223" s="248" t="s">
        <v>493</v>
      </c>
    </row>
    <row r="224" s="13" customFormat="1">
      <c r="A224" s="13"/>
      <c r="B224" s="250"/>
      <c r="C224" s="251"/>
      <c r="D224" s="252" t="s">
        <v>145</v>
      </c>
      <c r="E224" s="253" t="s">
        <v>1</v>
      </c>
      <c r="F224" s="254" t="s">
        <v>456</v>
      </c>
      <c r="G224" s="251"/>
      <c r="H224" s="255">
        <v>95.340000000000003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145</v>
      </c>
      <c r="AU224" s="261" t="s">
        <v>86</v>
      </c>
      <c r="AV224" s="13" t="s">
        <v>86</v>
      </c>
      <c r="AW224" s="13" t="s">
        <v>34</v>
      </c>
      <c r="AX224" s="13" t="s">
        <v>77</v>
      </c>
      <c r="AY224" s="261" t="s">
        <v>134</v>
      </c>
    </row>
    <row r="225" s="14" customFormat="1">
      <c r="A225" s="14"/>
      <c r="B225" s="262"/>
      <c r="C225" s="263"/>
      <c r="D225" s="252" t="s">
        <v>145</v>
      </c>
      <c r="E225" s="264" t="s">
        <v>1</v>
      </c>
      <c r="F225" s="265" t="s">
        <v>153</v>
      </c>
      <c r="G225" s="263"/>
      <c r="H225" s="266">
        <v>95.340000000000003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2" t="s">
        <v>145</v>
      </c>
      <c r="AU225" s="272" t="s">
        <v>86</v>
      </c>
      <c r="AV225" s="14" t="s">
        <v>92</v>
      </c>
      <c r="AW225" s="14" t="s">
        <v>34</v>
      </c>
      <c r="AX225" s="14" t="s">
        <v>82</v>
      </c>
      <c r="AY225" s="272" t="s">
        <v>134</v>
      </c>
    </row>
    <row r="226" s="2" customFormat="1" ht="24.15" customHeight="1">
      <c r="A226" s="38"/>
      <c r="B226" s="39"/>
      <c r="C226" s="236" t="s">
        <v>494</v>
      </c>
      <c r="D226" s="236" t="s">
        <v>137</v>
      </c>
      <c r="E226" s="237" t="s">
        <v>303</v>
      </c>
      <c r="F226" s="238" t="s">
        <v>304</v>
      </c>
      <c r="G226" s="239" t="s">
        <v>169</v>
      </c>
      <c r="H226" s="240">
        <v>36.310000000000002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42</v>
      </c>
      <c r="O226" s="91"/>
      <c r="P226" s="246">
        <f>O226*H226</f>
        <v>0</v>
      </c>
      <c r="Q226" s="246">
        <v>5.0000000000000002E-05</v>
      </c>
      <c r="R226" s="246">
        <f>Q226*H226</f>
        <v>0.0018155000000000003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188</v>
      </c>
      <c r="AT226" s="248" t="s">
        <v>137</v>
      </c>
      <c r="AU226" s="248" t="s">
        <v>86</v>
      </c>
      <c r="AY226" s="17" t="s">
        <v>134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82</v>
      </c>
      <c r="BK226" s="249">
        <f>ROUND(I226*H226,2)</f>
        <v>0</v>
      </c>
      <c r="BL226" s="17" t="s">
        <v>188</v>
      </c>
      <c r="BM226" s="248" t="s">
        <v>495</v>
      </c>
    </row>
    <row r="227" s="2" customFormat="1" ht="24.15" customHeight="1">
      <c r="A227" s="38"/>
      <c r="B227" s="39"/>
      <c r="C227" s="236" t="s">
        <v>159</v>
      </c>
      <c r="D227" s="236" t="s">
        <v>137</v>
      </c>
      <c r="E227" s="237" t="s">
        <v>307</v>
      </c>
      <c r="F227" s="238" t="s">
        <v>308</v>
      </c>
      <c r="G227" s="239" t="s">
        <v>140</v>
      </c>
      <c r="H227" s="240">
        <v>97.957999999999998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42</v>
      </c>
      <c r="O227" s="91"/>
      <c r="P227" s="246">
        <f>O227*H227</f>
        <v>0</v>
      </c>
      <c r="Q227" s="246">
        <v>0.00029</v>
      </c>
      <c r="R227" s="246">
        <f>Q227*H227</f>
        <v>0.02840782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188</v>
      </c>
      <c r="AT227" s="248" t="s">
        <v>137</v>
      </c>
      <c r="AU227" s="248" t="s">
        <v>86</v>
      </c>
      <c r="AY227" s="17" t="s">
        <v>134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82</v>
      </c>
      <c r="BK227" s="249">
        <f>ROUND(I227*H227,2)</f>
        <v>0</v>
      </c>
      <c r="BL227" s="17" t="s">
        <v>188</v>
      </c>
      <c r="BM227" s="248" t="s">
        <v>496</v>
      </c>
    </row>
    <row r="228" s="13" customFormat="1">
      <c r="A228" s="13"/>
      <c r="B228" s="250"/>
      <c r="C228" s="251"/>
      <c r="D228" s="252" t="s">
        <v>145</v>
      </c>
      <c r="E228" s="253" t="s">
        <v>1</v>
      </c>
      <c r="F228" s="254" t="s">
        <v>456</v>
      </c>
      <c r="G228" s="251"/>
      <c r="H228" s="255">
        <v>95.340000000000003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145</v>
      </c>
      <c r="AU228" s="261" t="s">
        <v>86</v>
      </c>
      <c r="AV228" s="13" t="s">
        <v>86</v>
      </c>
      <c r="AW228" s="13" t="s">
        <v>34</v>
      </c>
      <c r="AX228" s="13" t="s">
        <v>77</v>
      </c>
      <c r="AY228" s="261" t="s">
        <v>134</v>
      </c>
    </row>
    <row r="229" s="13" customFormat="1">
      <c r="A229" s="13"/>
      <c r="B229" s="250"/>
      <c r="C229" s="251"/>
      <c r="D229" s="252" t="s">
        <v>145</v>
      </c>
      <c r="E229" s="253" t="s">
        <v>1</v>
      </c>
      <c r="F229" s="254" t="s">
        <v>301</v>
      </c>
      <c r="G229" s="251"/>
      <c r="H229" s="255">
        <v>0.63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145</v>
      </c>
      <c r="AU229" s="261" t="s">
        <v>86</v>
      </c>
      <c r="AV229" s="13" t="s">
        <v>86</v>
      </c>
      <c r="AW229" s="13" t="s">
        <v>34</v>
      </c>
      <c r="AX229" s="13" t="s">
        <v>77</v>
      </c>
      <c r="AY229" s="261" t="s">
        <v>134</v>
      </c>
    </row>
    <row r="230" s="13" customFormat="1">
      <c r="A230" s="13"/>
      <c r="B230" s="250"/>
      <c r="C230" s="251"/>
      <c r="D230" s="252" t="s">
        <v>145</v>
      </c>
      <c r="E230" s="253" t="s">
        <v>1</v>
      </c>
      <c r="F230" s="254" t="s">
        <v>497</v>
      </c>
      <c r="G230" s="251"/>
      <c r="H230" s="255">
        <v>1.988</v>
      </c>
      <c r="I230" s="256"/>
      <c r="J230" s="251"/>
      <c r="K230" s="251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145</v>
      </c>
      <c r="AU230" s="261" t="s">
        <v>86</v>
      </c>
      <c r="AV230" s="13" t="s">
        <v>86</v>
      </c>
      <c r="AW230" s="13" t="s">
        <v>34</v>
      </c>
      <c r="AX230" s="13" t="s">
        <v>77</v>
      </c>
      <c r="AY230" s="261" t="s">
        <v>134</v>
      </c>
    </row>
    <row r="231" s="14" customFormat="1">
      <c r="A231" s="14"/>
      <c r="B231" s="262"/>
      <c r="C231" s="263"/>
      <c r="D231" s="252" t="s">
        <v>145</v>
      </c>
      <c r="E231" s="264" t="s">
        <v>1</v>
      </c>
      <c r="F231" s="265" t="s">
        <v>153</v>
      </c>
      <c r="G231" s="263"/>
      <c r="H231" s="266">
        <v>97.957999999999998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2" t="s">
        <v>145</v>
      </c>
      <c r="AU231" s="272" t="s">
        <v>86</v>
      </c>
      <c r="AV231" s="14" t="s">
        <v>92</v>
      </c>
      <c r="AW231" s="14" t="s">
        <v>34</v>
      </c>
      <c r="AX231" s="14" t="s">
        <v>82</v>
      </c>
      <c r="AY231" s="272" t="s">
        <v>134</v>
      </c>
    </row>
    <row r="232" s="2" customFormat="1" ht="24.15" customHeight="1">
      <c r="A232" s="38"/>
      <c r="B232" s="39"/>
      <c r="C232" s="236" t="s">
        <v>498</v>
      </c>
      <c r="D232" s="236" t="s">
        <v>137</v>
      </c>
      <c r="E232" s="237" t="s">
        <v>312</v>
      </c>
      <c r="F232" s="238" t="s">
        <v>313</v>
      </c>
      <c r="G232" s="239" t="s">
        <v>140</v>
      </c>
      <c r="H232" s="240">
        <v>97.957999999999998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42</v>
      </c>
      <c r="O232" s="91"/>
      <c r="P232" s="246">
        <f>O232*H232</f>
        <v>0</v>
      </c>
      <c r="Q232" s="246">
        <v>0.00048000000000000001</v>
      </c>
      <c r="R232" s="246">
        <f>Q232*H232</f>
        <v>0.04701984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188</v>
      </c>
      <c r="AT232" s="248" t="s">
        <v>137</v>
      </c>
      <c r="AU232" s="248" t="s">
        <v>86</v>
      </c>
      <c r="AY232" s="17" t="s">
        <v>134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82</v>
      </c>
      <c r="BK232" s="249">
        <f>ROUND(I232*H232,2)</f>
        <v>0</v>
      </c>
      <c r="BL232" s="17" t="s">
        <v>188</v>
      </c>
      <c r="BM232" s="248" t="s">
        <v>499</v>
      </c>
    </row>
    <row r="233" s="12" customFormat="1" ht="22.8" customHeight="1">
      <c r="A233" s="12"/>
      <c r="B233" s="220"/>
      <c r="C233" s="221"/>
      <c r="D233" s="222" t="s">
        <v>76</v>
      </c>
      <c r="E233" s="234" t="s">
        <v>315</v>
      </c>
      <c r="F233" s="234" t="s">
        <v>316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SUM(P234:P241)</f>
        <v>0</v>
      </c>
      <c r="Q233" s="228"/>
      <c r="R233" s="229">
        <f>SUM(R234:R241)</f>
        <v>0.24111988000000001</v>
      </c>
      <c r="S233" s="228"/>
      <c r="T233" s="230">
        <f>SUM(T234:T241)</f>
        <v>0.040446320000000001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86</v>
      </c>
      <c r="AT233" s="232" t="s">
        <v>76</v>
      </c>
      <c r="AU233" s="232" t="s">
        <v>82</v>
      </c>
      <c r="AY233" s="231" t="s">
        <v>134</v>
      </c>
      <c r="BK233" s="233">
        <f>SUM(BK234:BK241)</f>
        <v>0</v>
      </c>
    </row>
    <row r="234" s="2" customFormat="1" ht="14.4" customHeight="1">
      <c r="A234" s="38"/>
      <c r="B234" s="39"/>
      <c r="C234" s="236" t="s">
        <v>500</v>
      </c>
      <c r="D234" s="236" t="s">
        <v>137</v>
      </c>
      <c r="E234" s="237" t="s">
        <v>318</v>
      </c>
      <c r="F234" s="238" t="s">
        <v>319</v>
      </c>
      <c r="G234" s="239" t="s">
        <v>140</v>
      </c>
      <c r="H234" s="240">
        <v>130.47200000000001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42</v>
      </c>
      <c r="O234" s="91"/>
      <c r="P234" s="246">
        <f>O234*H234</f>
        <v>0</v>
      </c>
      <c r="Q234" s="246">
        <v>0.001</v>
      </c>
      <c r="R234" s="246">
        <f>Q234*H234</f>
        <v>0.13047200000000001</v>
      </c>
      <c r="S234" s="246">
        <v>0.00031</v>
      </c>
      <c r="T234" s="247">
        <f>S234*H234</f>
        <v>0.040446320000000001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188</v>
      </c>
      <c r="AT234" s="248" t="s">
        <v>137</v>
      </c>
      <c r="AU234" s="248" t="s">
        <v>86</v>
      </c>
      <c r="AY234" s="17" t="s">
        <v>134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82</v>
      </c>
      <c r="BK234" s="249">
        <f>ROUND(I234*H234,2)</f>
        <v>0</v>
      </c>
      <c r="BL234" s="17" t="s">
        <v>188</v>
      </c>
      <c r="BM234" s="248" t="s">
        <v>501</v>
      </c>
    </row>
    <row r="235" s="2" customFormat="1" ht="24.15" customHeight="1">
      <c r="A235" s="38"/>
      <c r="B235" s="39"/>
      <c r="C235" s="236" t="s">
        <v>502</v>
      </c>
      <c r="D235" s="236" t="s">
        <v>137</v>
      </c>
      <c r="E235" s="237" t="s">
        <v>322</v>
      </c>
      <c r="F235" s="238" t="s">
        <v>323</v>
      </c>
      <c r="G235" s="239" t="s">
        <v>140</v>
      </c>
      <c r="H235" s="240">
        <v>225.81200000000001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42</v>
      </c>
      <c r="O235" s="91"/>
      <c r="P235" s="246">
        <f>O235*H235</f>
        <v>0</v>
      </c>
      <c r="Q235" s="246">
        <v>0.00020000000000000001</v>
      </c>
      <c r="R235" s="246">
        <f>Q235*H235</f>
        <v>0.045162400000000005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188</v>
      </c>
      <c r="AT235" s="248" t="s">
        <v>137</v>
      </c>
      <c r="AU235" s="248" t="s">
        <v>86</v>
      </c>
      <c r="AY235" s="17" t="s">
        <v>134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82</v>
      </c>
      <c r="BK235" s="249">
        <f>ROUND(I235*H235,2)</f>
        <v>0</v>
      </c>
      <c r="BL235" s="17" t="s">
        <v>188</v>
      </c>
      <c r="BM235" s="248" t="s">
        <v>503</v>
      </c>
    </row>
    <row r="236" s="15" customFormat="1">
      <c r="A236" s="15"/>
      <c r="B236" s="273"/>
      <c r="C236" s="274"/>
      <c r="D236" s="252" t="s">
        <v>145</v>
      </c>
      <c r="E236" s="275" t="s">
        <v>1</v>
      </c>
      <c r="F236" s="276" t="s">
        <v>230</v>
      </c>
      <c r="G236" s="274"/>
      <c r="H236" s="275" t="s">
        <v>1</v>
      </c>
      <c r="I236" s="277"/>
      <c r="J236" s="274"/>
      <c r="K236" s="274"/>
      <c r="L236" s="278"/>
      <c r="M236" s="279"/>
      <c r="N236" s="280"/>
      <c r="O236" s="280"/>
      <c r="P236" s="280"/>
      <c r="Q236" s="280"/>
      <c r="R236" s="280"/>
      <c r="S236" s="280"/>
      <c r="T236" s="28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2" t="s">
        <v>145</v>
      </c>
      <c r="AU236" s="282" t="s">
        <v>86</v>
      </c>
      <c r="AV236" s="15" t="s">
        <v>82</v>
      </c>
      <c r="AW236" s="15" t="s">
        <v>34</v>
      </c>
      <c r="AX236" s="15" t="s">
        <v>77</v>
      </c>
      <c r="AY236" s="282" t="s">
        <v>134</v>
      </c>
    </row>
    <row r="237" s="13" customFormat="1">
      <c r="A237" s="13"/>
      <c r="B237" s="250"/>
      <c r="C237" s="251"/>
      <c r="D237" s="252" t="s">
        <v>145</v>
      </c>
      <c r="E237" s="253" t="s">
        <v>1</v>
      </c>
      <c r="F237" s="254" t="s">
        <v>464</v>
      </c>
      <c r="G237" s="251"/>
      <c r="H237" s="255">
        <v>130.47200000000001</v>
      </c>
      <c r="I237" s="256"/>
      <c r="J237" s="251"/>
      <c r="K237" s="251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145</v>
      </c>
      <c r="AU237" s="261" t="s">
        <v>86</v>
      </c>
      <c r="AV237" s="13" t="s">
        <v>86</v>
      </c>
      <c r="AW237" s="13" t="s">
        <v>34</v>
      </c>
      <c r="AX237" s="13" t="s">
        <v>77</v>
      </c>
      <c r="AY237" s="261" t="s">
        <v>134</v>
      </c>
    </row>
    <row r="238" s="15" customFormat="1">
      <c r="A238" s="15"/>
      <c r="B238" s="273"/>
      <c r="C238" s="274"/>
      <c r="D238" s="252" t="s">
        <v>145</v>
      </c>
      <c r="E238" s="275" t="s">
        <v>1</v>
      </c>
      <c r="F238" s="276" t="s">
        <v>325</v>
      </c>
      <c r="G238" s="274"/>
      <c r="H238" s="275" t="s">
        <v>1</v>
      </c>
      <c r="I238" s="277"/>
      <c r="J238" s="274"/>
      <c r="K238" s="274"/>
      <c r="L238" s="278"/>
      <c r="M238" s="279"/>
      <c r="N238" s="280"/>
      <c r="O238" s="280"/>
      <c r="P238" s="280"/>
      <c r="Q238" s="280"/>
      <c r="R238" s="280"/>
      <c r="S238" s="280"/>
      <c r="T238" s="28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2" t="s">
        <v>145</v>
      </c>
      <c r="AU238" s="282" t="s">
        <v>86</v>
      </c>
      <c r="AV238" s="15" t="s">
        <v>82</v>
      </c>
      <c r="AW238" s="15" t="s">
        <v>34</v>
      </c>
      <c r="AX238" s="15" t="s">
        <v>77</v>
      </c>
      <c r="AY238" s="282" t="s">
        <v>134</v>
      </c>
    </row>
    <row r="239" s="13" customFormat="1">
      <c r="A239" s="13"/>
      <c r="B239" s="250"/>
      <c r="C239" s="251"/>
      <c r="D239" s="252" t="s">
        <v>145</v>
      </c>
      <c r="E239" s="253" t="s">
        <v>1</v>
      </c>
      <c r="F239" s="254" t="s">
        <v>456</v>
      </c>
      <c r="G239" s="251"/>
      <c r="H239" s="255">
        <v>95.340000000000003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145</v>
      </c>
      <c r="AU239" s="261" t="s">
        <v>86</v>
      </c>
      <c r="AV239" s="13" t="s">
        <v>86</v>
      </c>
      <c r="AW239" s="13" t="s">
        <v>34</v>
      </c>
      <c r="AX239" s="13" t="s">
        <v>77</v>
      </c>
      <c r="AY239" s="261" t="s">
        <v>134</v>
      </c>
    </row>
    <row r="240" s="14" customFormat="1">
      <c r="A240" s="14"/>
      <c r="B240" s="262"/>
      <c r="C240" s="263"/>
      <c r="D240" s="252" t="s">
        <v>145</v>
      </c>
      <c r="E240" s="264" t="s">
        <v>1</v>
      </c>
      <c r="F240" s="265" t="s">
        <v>153</v>
      </c>
      <c r="G240" s="263"/>
      <c r="H240" s="266">
        <v>225.81200000000001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2" t="s">
        <v>145</v>
      </c>
      <c r="AU240" s="272" t="s">
        <v>86</v>
      </c>
      <c r="AV240" s="14" t="s">
        <v>92</v>
      </c>
      <c r="AW240" s="14" t="s">
        <v>34</v>
      </c>
      <c r="AX240" s="14" t="s">
        <v>82</v>
      </c>
      <c r="AY240" s="272" t="s">
        <v>134</v>
      </c>
    </row>
    <row r="241" s="2" customFormat="1" ht="24.15" customHeight="1">
      <c r="A241" s="38"/>
      <c r="B241" s="39"/>
      <c r="C241" s="236" t="s">
        <v>504</v>
      </c>
      <c r="D241" s="236" t="s">
        <v>137</v>
      </c>
      <c r="E241" s="237" t="s">
        <v>327</v>
      </c>
      <c r="F241" s="238" t="s">
        <v>328</v>
      </c>
      <c r="G241" s="239" t="s">
        <v>140</v>
      </c>
      <c r="H241" s="240">
        <v>225.81200000000001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42</v>
      </c>
      <c r="O241" s="91"/>
      <c r="P241" s="246">
        <f>O241*H241</f>
        <v>0</v>
      </c>
      <c r="Q241" s="246">
        <v>0.00029</v>
      </c>
      <c r="R241" s="246">
        <f>Q241*H241</f>
        <v>0.065485479999999999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188</v>
      </c>
      <c r="AT241" s="248" t="s">
        <v>137</v>
      </c>
      <c r="AU241" s="248" t="s">
        <v>86</v>
      </c>
      <c r="AY241" s="17" t="s">
        <v>134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82</v>
      </c>
      <c r="BK241" s="249">
        <f>ROUND(I241*H241,2)</f>
        <v>0</v>
      </c>
      <c r="BL241" s="17" t="s">
        <v>188</v>
      </c>
      <c r="BM241" s="248" t="s">
        <v>505</v>
      </c>
    </row>
    <row r="242" s="12" customFormat="1" ht="25.92" customHeight="1">
      <c r="A242" s="12"/>
      <c r="B242" s="220"/>
      <c r="C242" s="221"/>
      <c r="D242" s="222" t="s">
        <v>76</v>
      </c>
      <c r="E242" s="223" t="s">
        <v>330</v>
      </c>
      <c r="F242" s="223" t="s">
        <v>331</v>
      </c>
      <c r="G242" s="221"/>
      <c r="H242" s="221"/>
      <c r="I242" s="224"/>
      <c r="J242" s="225">
        <f>BK242</f>
        <v>0</v>
      </c>
      <c r="K242" s="221"/>
      <c r="L242" s="226"/>
      <c r="M242" s="227"/>
      <c r="N242" s="228"/>
      <c r="O242" s="228"/>
      <c r="P242" s="229">
        <f>P243+P245</f>
        <v>0</v>
      </c>
      <c r="Q242" s="228"/>
      <c r="R242" s="229">
        <f>R243+R245</f>
        <v>0</v>
      </c>
      <c r="S242" s="228"/>
      <c r="T242" s="230">
        <f>T243+T245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1" t="s">
        <v>163</v>
      </c>
      <c r="AT242" s="232" t="s">
        <v>76</v>
      </c>
      <c r="AU242" s="232" t="s">
        <v>77</v>
      </c>
      <c r="AY242" s="231" t="s">
        <v>134</v>
      </c>
      <c r="BK242" s="233">
        <f>BK243+BK245</f>
        <v>0</v>
      </c>
    </row>
    <row r="243" s="12" customFormat="1" ht="22.8" customHeight="1">
      <c r="A243" s="12"/>
      <c r="B243" s="220"/>
      <c r="C243" s="221"/>
      <c r="D243" s="222" t="s">
        <v>76</v>
      </c>
      <c r="E243" s="234" t="s">
        <v>332</v>
      </c>
      <c r="F243" s="234" t="s">
        <v>333</v>
      </c>
      <c r="G243" s="221"/>
      <c r="H243" s="221"/>
      <c r="I243" s="224"/>
      <c r="J243" s="235">
        <f>BK243</f>
        <v>0</v>
      </c>
      <c r="K243" s="221"/>
      <c r="L243" s="226"/>
      <c r="M243" s="227"/>
      <c r="N243" s="228"/>
      <c r="O243" s="228"/>
      <c r="P243" s="229">
        <f>P244</f>
        <v>0</v>
      </c>
      <c r="Q243" s="228"/>
      <c r="R243" s="229">
        <f>R244</f>
        <v>0</v>
      </c>
      <c r="S243" s="228"/>
      <c r="T243" s="230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1" t="s">
        <v>163</v>
      </c>
      <c r="AT243" s="232" t="s">
        <v>76</v>
      </c>
      <c r="AU243" s="232" t="s">
        <v>82</v>
      </c>
      <c r="AY243" s="231" t="s">
        <v>134</v>
      </c>
      <c r="BK243" s="233">
        <f>BK244</f>
        <v>0</v>
      </c>
    </row>
    <row r="244" s="2" customFormat="1" ht="14.4" customHeight="1">
      <c r="A244" s="38"/>
      <c r="B244" s="39"/>
      <c r="C244" s="236" t="s">
        <v>506</v>
      </c>
      <c r="D244" s="236" t="s">
        <v>137</v>
      </c>
      <c r="E244" s="237" t="s">
        <v>335</v>
      </c>
      <c r="F244" s="238" t="s">
        <v>333</v>
      </c>
      <c r="G244" s="239" t="s">
        <v>336</v>
      </c>
      <c r="H244" s="240">
        <v>1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42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337</v>
      </c>
      <c r="AT244" s="248" t="s">
        <v>137</v>
      </c>
      <c r="AU244" s="248" t="s">
        <v>86</v>
      </c>
      <c r="AY244" s="17" t="s">
        <v>134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82</v>
      </c>
      <c r="BK244" s="249">
        <f>ROUND(I244*H244,2)</f>
        <v>0</v>
      </c>
      <c r="BL244" s="17" t="s">
        <v>337</v>
      </c>
      <c r="BM244" s="248" t="s">
        <v>507</v>
      </c>
    </row>
    <row r="245" s="12" customFormat="1" ht="22.8" customHeight="1">
      <c r="A245" s="12"/>
      <c r="B245" s="220"/>
      <c r="C245" s="221"/>
      <c r="D245" s="222" t="s">
        <v>76</v>
      </c>
      <c r="E245" s="234" t="s">
        <v>339</v>
      </c>
      <c r="F245" s="234" t="s">
        <v>340</v>
      </c>
      <c r="G245" s="221"/>
      <c r="H245" s="221"/>
      <c r="I245" s="224"/>
      <c r="J245" s="235">
        <f>BK245</f>
        <v>0</v>
      </c>
      <c r="K245" s="221"/>
      <c r="L245" s="226"/>
      <c r="M245" s="227"/>
      <c r="N245" s="228"/>
      <c r="O245" s="228"/>
      <c r="P245" s="229">
        <f>P246</f>
        <v>0</v>
      </c>
      <c r="Q245" s="228"/>
      <c r="R245" s="229">
        <f>R246</f>
        <v>0</v>
      </c>
      <c r="S245" s="228"/>
      <c r="T245" s="230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1" t="s">
        <v>163</v>
      </c>
      <c r="AT245" s="232" t="s">
        <v>76</v>
      </c>
      <c r="AU245" s="232" t="s">
        <v>82</v>
      </c>
      <c r="AY245" s="231" t="s">
        <v>134</v>
      </c>
      <c r="BK245" s="233">
        <f>BK246</f>
        <v>0</v>
      </c>
    </row>
    <row r="246" s="2" customFormat="1" ht="14.4" customHeight="1">
      <c r="A246" s="38"/>
      <c r="B246" s="39"/>
      <c r="C246" s="236" t="s">
        <v>508</v>
      </c>
      <c r="D246" s="236" t="s">
        <v>137</v>
      </c>
      <c r="E246" s="237" t="s">
        <v>342</v>
      </c>
      <c r="F246" s="238" t="s">
        <v>340</v>
      </c>
      <c r="G246" s="239" t="s">
        <v>336</v>
      </c>
      <c r="H246" s="240">
        <v>1</v>
      </c>
      <c r="I246" s="241"/>
      <c r="J246" s="242">
        <f>ROUND(I246*H246,2)</f>
        <v>0</v>
      </c>
      <c r="K246" s="243"/>
      <c r="L246" s="44"/>
      <c r="M246" s="283" t="s">
        <v>1</v>
      </c>
      <c r="N246" s="284" t="s">
        <v>42</v>
      </c>
      <c r="O246" s="285"/>
      <c r="P246" s="286">
        <f>O246*H246</f>
        <v>0</v>
      </c>
      <c r="Q246" s="286">
        <v>0</v>
      </c>
      <c r="R246" s="286">
        <f>Q246*H246</f>
        <v>0</v>
      </c>
      <c r="S246" s="286">
        <v>0</v>
      </c>
      <c r="T246" s="28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337</v>
      </c>
      <c r="AT246" s="248" t="s">
        <v>137</v>
      </c>
      <c r="AU246" s="248" t="s">
        <v>86</v>
      </c>
      <c r="AY246" s="17" t="s">
        <v>134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82</v>
      </c>
      <c r="BK246" s="249">
        <f>ROUND(I246*H246,2)</f>
        <v>0</v>
      </c>
      <c r="BL246" s="17" t="s">
        <v>337</v>
      </c>
      <c r="BM246" s="248" t="s">
        <v>509</v>
      </c>
    </row>
    <row r="247" s="2" customFormat="1" ht="6.96" customHeight="1">
      <c r="A247" s="38"/>
      <c r="B247" s="66"/>
      <c r="C247" s="67"/>
      <c r="D247" s="67"/>
      <c r="E247" s="67"/>
      <c r="F247" s="67"/>
      <c r="G247" s="67"/>
      <c r="H247" s="67"/>
      <c r="I247" s="183"/>
      <c r="J247" s="67"/>
      <c r="K247" s="67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dC0bn2tIR6Am53W+B0RZy8e6oLGG65WUXQV3pFdR2wKw3Y2cThVroQIRzqt8RLT8QJl8XuccTQSOH+vsMdPeyQ==" hashValue="8ZhFkm7DxGDRsYTCcVwRtny2H6OaqKGmDbA7oIiKkUZiUIBV+1END+ou2tV4GyWaPlSio5Eruvv+nM1Z0FNAVA==" algorithmName="SHA-512" password="CC35"/>
  <autoFilter ref="C128:K24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Stavební práce objektu autodopravy Moravská 93A, Ostrava-Hrabůvka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510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32</v>
      </c>
      <c r="F21" s="38"/>
      <c r="G21" s="38"/>
      <c r="H21" s="38"/>
      <c r="I21" s="147" t="s">
        <v>27</v>
      </c>
      <c r="J21" s="146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21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ROUND((SUM(BE129:BE245)),  2)</f>
        <v>0</v>
      </c>
      <c r="G33" s="38"/>
      <c r="H33" s="38"/>
      <c r="I33" s="162">
        <v>0.20999999999999999</v>
      </c>
      <c r="J33" s="161">
        <f>ROUND(((SUM(BE129:BE245))*I33),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ROUND((SUM(BF129:BF245)),  2)</f>
        <v>0</v>
      </c>
      <c r="G34" s="38"/>
      <c r="H34" s="38"/>
      <c r="I34" s="162">
        <v>0.14999999999999999</v>
      </c>
      <c r="J34" s="161">
        <f>ROUND(((SUM(BF129:BF245))*I34),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ROUND((SUM(BG129:BG245)),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ROUND((SUM(BH129:BH245)),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ROUND((SUM(BI129:BI245)),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Stavební práce objektu autodopravy Moravská 93A, Ostrava-Hrabůvka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4 - G4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26. 3. 2020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SMO, městský obvod Ostrava-Jih</v>
      </c>
      <c r="G91" s="40"/>
      <c r="H91" s="40"/>
      <c r="I91" s="147" t="s">
        <v>30</v>
      </c>
      <c r="J91" s="36" t="str">
        <f>E21</f>
        <v>Ing. Vladimír Slonka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102</v>
      </c>
      <c r="D94" s="189"/>
      <c r="E94" s="189"/>
      <c r="F94" s="189"/>
      <c r="G94" s="189"/>
      <c r="H94" s="189"/>
      <c r="I94" s="190"/>
      <c r="J94" s="191" t="s">
        <v>103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104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107</v>
      </c>
      <c r="E98" s="203"/>
      <c r="F98" s="203"/>
      <c r="G98" s="203"/>
      <c r="H98" s="203"/>
      <c r="I98" s="204"/>
      <c r="J98" s="205">
        <f>J131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108</v>
      </c>
      <c r="E99" s="203"/>
      <c r="F99" s="203"/>
      <c r="G99" s="203"/>
      <c r="H99" s="203"/>
      <c r="I99" s="204"/>
      <c r="J99" s="205">
        <f>J158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109</v>
      </c>
      <c r="E100" s="203"/>
      <c r="F100" s="203"/>
      <c r="G100" s="203"/>
      <c r="H100" s="203"/>
      <c r="I100" s="204"/>
      <c r="J100" s="205">
        <f>J190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110</v>
      </c>
      <c r="E101" s="203"/>
      <c r="F101" s="203"/>
      <c r="G101" s="203"/>
      <c r="H101" s="203"/>
      <c r="I101" s="204"/>
      <c r="J101" s="205">
        <f>J198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111</v>
      </c>
      <c r="E102" s="196"/>
      <c r="F102" s="196"/>
      <c r="G102" s="196"/>
      <c r="H102" s="196"/>
      <c r="I102" s="197"/>
      <c r="J102" s="198">
        <f>J200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0"/>
      <c r="C103" s="201"/>
      <c r="D103" s="202" t="s">
        <v>511</v>
      </c>
      <c r="E103" s="203"/>
      <c r="F103" s="203"/>
      <c r="G103" s="203"/>
      <c r="H103" s="203"/>
      <c r="I103" s="204"/>
      <c r="J103" s="205">
        <f>J201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512</v>
      </c>
      <c r="E104" s="203"/>
      <c r="F104" s="203"/>
      <c r="G104" s="203"/>
      <c r="H104" s="203"/>
      <c r="I104" s="204"/>
      <c r="J104" s="205">
        <f>J206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114</v>
      </c>
      <c r="E105" s="203"/>
      <c r="F105" s="203"/>
      <c r="G105" s="203"/>
      <c r="H105" s="203"/>
      <c r="I105" s="204"/>
      <c r="J105" s="205">
        <f>J211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115</v>
      </c>
      <c r="E106" s="203"/>
      <c r="F106" s="203"/>
      <c r="G106" s="203"/>
      <c r="H106" s="203"/>
      <c r="I106" s="204"/>
      <c r="J106" s="205">
        <f>J232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116</v>
      </c>
      <c r="E107" s="196"/>
      <c r="F107" s="196"/>
      <c r="G107" s="196"/>
      <c r="H107" s="196"/>
      <c r="I107" s="197"/>
      <c r="J107" s="198">
        <f>J241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117</v>
      </c>
      <c r="E108" s="203"/>
      <c r="F108" s="203"/>
      <c r="G108" s="203"/>
      <c r="H108" s="203"/>
      <c r="I108" s="204"/>
      <c r="J108" s="205">
        <f>J242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118</v>
      </c>
      <c r="E109" s="203"/>
      <c r="F109" s="203"/>
      <c r="G109" s="203"/>
      <c r="H109" s="203"/>
      <c r="I109" s="204"/>
      <c r="J109" s="205">
        <f>J244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119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Stavební práce objektu autodopravy Moravská 93A, Ostrava-Hrabůvka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99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4 - G4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147" t="s">
        <v>22</v>
      </c>
      <c r="J123" s="79" t="str">
        <f>IF(J12="","",J12)</f>
        <v>26. 3. 2020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SMO, městský obvod Ostrava-Jih</v>
      </c>
      <c r="G125" s="40"/>
      <c r="H125" s="40"/>
      <c r="I125" s="147" t="s">
        <v>30</v>
      </c>
      <c r="J125" s="36" t="str">
        <f>E21</f>
        <v>Ing. Vladimír Slonka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47" t="s">
        <v>35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7"/>
      <c r="B128" s="208"/>
      <c r="C128" s="209" t="s">
        <v>120</v>
      </c>
      <c r="D128" s="210" t="s">
        <v>62</v>
      </c>
      <c r="E128" s="210" t="s">
        <v>58</v>
      </c>
      <c r="F128" s="210" t="s">
        <v>59</v>
      </c>
      <c r="G128" s="210" t="s">
        <v>121</v>
      </c>
      <c r="H128" s="210" t="s">
        <v>122</v>
      </c>
      <c r="I128" s="211" t="s">
        <v>123</v>
      </c>
      <c r="J128" s="212" t="s">
        <v>103</v>
      </c>
      <c r="K128" s="213" t="s">
        <v>124</v>
      </c>
      <c r="L128" s="214"/>
      <c r="M128" s="100" t="s">
        <v>1</v>
      </c>
      <c r="N128" s="101" t="s">
        <v>41</v>
      </c>
      <c r="O128" s="101" t="s">
        <v>125</v>
      </c>
      <c r="P128" s="101" t="s">
        <v>126</v>
      </c>
      <c r="Q128" s="101" t="s">
        <v>127</v>
      </c>
      <c r="R128" s="101" t="s">
        <v>128</v>
      </c>
      <c r="S128" s="101" t="s">
        <v>129</v>
      </c>
      <c r="T128" s="102" t="s">
        <v>130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8"/>
      <c r="B129" s="39"/>
      <c r="C129" s="107" t="s">
        <v>131</v>
      </c>
      <c r="D129" s="40"/>
      <c r="E129" s="40"/>
      <c r="F129" s="40"/>
      <c r="G129" s="40"/>
      <c r="H129" s="40"/>
      <c r="I129" s="144"/>
      <c r="J129" s="215">
        <f>BK129</f>
        <v>0</v>
      </c>
      <c r="K129" s="40"/>
      <c r="L129" s="44"/>
      <c r="M129" s="103"/>
      <c r="N129" s="216"/>
      <c r="O129" s="104"/>
      <c r="P129" s="217">
        <f>P130+P200+P241</f>
        <v>0</v>
      </c>
      <c r="Q129" s="104"/>
      <c r="R129" s="217">
        <f>R130+R200+R241</f>
        <v>12.375383869999999</v>
      </c>
      <c r="S129" s="104"/>
      <c r="T129" s="218">
        <f>T130+T200+T241</f>
        <v>0.88518879000000006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105</v>
      </c>
      <c r="BK129" s="219">
        <f>BK130+BK200+BK241</f>
        <v>0</v>
      </c>
    </row>
    <row r="130" s="12" customFormat="1" ht="25.92" customHeight="1">
      <c r="A130" s="12"/>
      <c r="B130" s="220"/>
      <c r="C130" s="221"/>
      <c r="D130" s="222" t="s">
        <v>76</v>
      </c>
      <c r="E130" s="223" t="s">
        <v>132</v>
      </c>
      <c r="F130" s="223" t="s">
        <v>133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P131+P158+P190+P198</f>
        <v>0</v>
      </c>
      <c r="Q130" s="228"/>
      <c r="R130" s="229">
        <f>R131+R158+R190+R198</f>
        <v>12.020409549999998</v>
      </c>
      <c r="S130" s="228"/>
      <c r="T130" s="230">
        <f>T131+T158+T190+T198</f>
        <v>0.79983000000000004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82</v>
      </c>
      <c r="AT130" s="232" t="s">
        <v>76</v>
      </c>
      <c r="AU130" s="232" t="s">
        <v>77</v>
      </c>
      <c r="AY130" s="231" t="s">
        <v>134</v>
      </c>
      <c r="BK130" s="233">
        <f>BK131+BK158+BK190+BK198</f>
        <v>0</v>
      </c>
    </row>
    <row r="131" s="12" customFormat="1" ht="22.8" customHeight="1">
      <c r="A131" s="12"/>
      <c r="B131" s="220"/>
      <c r="C131" s="221"/>
      <c r="D131" s="222" t="s">
        <v>76</v>
      </c>
      <c r="E131" s="234" t="s">
        <v>135</v>
      </c>
      <c r="F131" s="234" t="s">
        <v>136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SUM(P132:P157)</f>
        <v>0</v>
      </c>
      <c r="Q131" s="228"/>
      <c r="R131" s="229">
        <f>SUM(R132:R157)</f>
        <v>11.594078099999999</v>
      </c>
      <c r="S131" s="228"/>
      <c r="T131" s="230">
        <f>SUM(T132:T157)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82</v>
      </c>
      <c r="AT131" s="232" t="s">
        <v>76</v>
      </c>
      <c r="AU131" s="232" t="s">
        <v>82</v>
      </c>
      <c r="AY131" s="231" t="s">
        <v>134</v>
      </c>
      <c r="BK131" s="233">
        <f>SUM(BK132:BK157)</f>
        <v>0</v>
      </c>
    </row>
    <row r="132" s="2" customFormat="1" ht="24.15" customHeight="1">
      <c r="A132" s="38"/>
      <c r="B132" s="39"/>
      <c r="C132" s="236" t="s">
        <v>82</v>
      </c>
      <c r="D132" s="236" t="s">
        <v>137</v>
      </c>
      <c r="E132" s="237" t="s">
        <v>138</v>
      </c>
      <c r="F132" s="238" t="s">
        <v>139</v>
      </c>
      <c r="G132" s="239" t="s">
        <v>140</v>
      </c>
      <c r="H132" s="240">
        <v>88.870000000000005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42</v>
      </c>
      <c r="O132" s="91"/>
      <c r="P132" s="246">
        <f>O132*H132</f>
        <v>0</v>
      </c>
      <c r="Q132" s="246">
        <v>0.0051000000000000004</v>
      </c>
      <c r="R132" s="246">
        <f>Q132*H132</f>
        <v>0.45323700000000006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92</v>
      </c>
      <c r="AT132" s="248" t="s">
        <v>137</v>
      </c>
      <c r="AU132" s="248" t="s">
        <v>86</v>
      </c>
      <c r="AY132" s="17" t="s">
        <v>134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82</v>
      </c>
      <c r="BK132" s="249">
        <f>ROUND(I132*H132,2)</f>
        <v>0</v>
      </c>
      <c r="BL132" s="17" t="s">
        <v>92</v>
      </c>
      <c r="BM132" s="248" t="s">
        <v>513</v>
      </c>
    </row>
    <row r="133" s="2" customFormat="1" ht="24.15" customHeight="1">
      <c r="A133" s="38"/>
      <c r="B133" s="39"/>
      <c r="C133" s="236" t="s">
        <v>86</v>
      </c>
      <c r="D133" s="236" t="s">
        <v>137</v>
      </c>
      <c r="E133" s="237" t="s">
        <v>142</v>
      </c>
      <c r="F133" s="238" t="s">
        <v>143</v>
      </c>
      <c r="G133" s="239" t="s">
        <v>140</v>
      </c>
      <c r="H133" s="240">
        <v>127.609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0.0051999999999999998</v>
      </c>
      <c r="R133" s="246">
        <f>Q133*H133</f>
        <v>0.6635667999999999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92</v>
      </c>
      <c r="AT133" s="248" t="s">
        <v>137</v>
      </c>
      <c r="AU133" s="248" t="s">
        <v>86</v>
      </c>
      <c r="AY133" s="17" t="s">
        <v>134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82</v>
      </c>
      <c r="BK133" s="249">
        <f>ROUND(I133*H133,2)</f>
        <v>0</v>
      </c>
      <c r="BL133" s="17" t="s">
        <v>92</v>
      </c>
      <c r="BM133" s="248" t="s">
        <v>514</v>
      </c>
    </row>
    <row r="134" s="13" customFormat="1">
      <c r="A134" s="13"/>
      <c r="B134" s="250"/>
      <c r="C134" s="251"/>
      <c r="D134" s="252" t="s">
        <v>145</v>
      </c>
      <c r="E134" s="253" t="s">
        <v>1</v>
      </c>
      <c r="F134" s="254" t="s">
        <v>515</v>
      </c>
      <c r="G134" s="251"/>
      <c r="H134" s="255">
        <v>136.868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145</v>
      </c>
      <c r="AU134" s="261" t="s">
        <v>86</v>
      </c>
      <c r="AV134" s="13" t="s">
        <v>86</v>
      </c>
      <c r="AW134" s="13" t="s">
        <v>34</v>
      </c>
      <c r="AX134" s="13" t="s">
        <v>77</v>
      </c>
      <c r="AY134" s="261" t="s">
        <v>134</v>
      </c>
    </row>
    <row r="135" s="13" customFormat="1">
      <c r="A135" s="13"/>
      <c r="B135" s="250"/>
      <c r="C135" s="251"/>
      <c r="D135" s="252" t="s">
        <v>145</v>
      </c>
      <c r="E135" s="253" t="s">
        <v>1</v>
      </c>
      <c r="F135" s="254" t="s">
        <v>516</v>
      </c>
      <c r="G135" s="251"/>
      <c r="H135" s="255">
        <v>-10.659000000000001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145</v>
      </c>
      <c r="AU135" s="261" t="s">
        <v>86</v>
      </c>
      <c r="AV135" s="13" t="s">
        <v>86</v>
      </c>
      <c r="AW135" s="13" t="s">
        <v>34</v>
      </c>
      <c r="AX135" s="13" t="s">
        <v>77</v>
      </c>
      <c r="AY135" s="261" t="s">
        <v>134</v>
      </c>
    </row>
    <row r="136" s="13" customFormat="1">
      <c r="A136" s="13"/>
      <c r="B136" s="250"/>
      <c r="C136" s="251"/>
      <c r="D136" s="252" t="s">
        <v>145</v>
      </c>
      <c r="E136" s="253" t="s">
        <v>1</v>
      </c>
      <c r="F136" s="254" t="s">
        <v>148</v>
      </c>
      <c r="G136" s="251"/>
      <c r="H136" s="255">
        <v>-3.6000000000000001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145</v>
      </c>
      <c r="AU136" s="261" t="s">
        <v>86</v>
      </c>
      <c r="AV136" s="13" t="s">
        <v>86</v>
      </c>
      <c r="AW136" s="13" t="s">
        <v>34</v>
      </c>
      <c r="AX136" s="13" t="s">
        <v>77</v>
      </c>
      <c r="AY136" s="261" t="s">
        <v>134</v>
      </c>
    </row>
    <row r="137" s="13" customFormat="1">
      <c r="A137" s="13"/>
      <c r="B137" s="250"/>
      <c r="C137" s="251"/>
      <c r="D137" s="252" t="s">
        <v>145</v>
      </c>
      <c r="E137" s="253" t="s">
        <v>1</v>
      </c>
      <c r="F137" s="254" t="s">
        <v>517</v>
      </c>
      <c r="G137" s="251"/>
      <c r="H137" s="255">
        <v>-2.7599999999999998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145</v>
      </c>
      <c r="AU137" s="261" t="s">
        <v>86</v>
      </c>
      <c r="AV137" s="13" t="s">
        <v>86</v>
      </c>
      <c r="AW137" s="13" t="s">
        <v>34</v>
      </c>
      <c r="AX137" s="13" t="s">
        <v>77</v>
      </c>
      <c r="AY137" s="261" t="s">
        <v>134</v>
      </c>
    </row>
    <row r="138" s="13" customFormat="1">
      <c r="A138" s="13"/>
      <c r="B138" s="250"/>
      <c r="C138" s="251"/>
      <c r="D138" s="252" t="s">
        <v>145</v>
      </c>
      <c r="E138" s="253" t="s">
        <v>1</v>
      </c>
      <c r="F138" s="254" t="s">
        <v>518</v>
      </c>
      <c r="G138" s="251"/>
      <c r="H138" s="255">
        <v>-4.3920000000000003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145</v>
      </c>
      <c r="AU138" s="261" t="s">
        <v>86</v>
      </c>
      <c r="AV138" s="13" t="s">
        <v>86</v>
      </c>
      <c r="AW138" s="13" t="s">
        <v>34</v>
      </c>
      <c r="AX138" s="13" t="s">
        <v>77</v>
      </c>
      <c r="AY138" s="261" t="s">
        <v>134</v>
      </c>
    </row>
    <row r="139" s="13" customFormat="1">
      <c r="A139" s="13"/>
      <c r="B139" s="250"/>
      <c r="C139" s="251"/>
      <c r="D139" s="252" t="s">
        <v>145</v>
      </c>
      <c r="E139" s="253" t="s">
        <v>1</v>
      </c>
      <c r="F139" s="254" t="s">
        <v>519</v>
      </c>
      <c r="G139" s="251"/>
      <c r="H139" s="255">
        <v>-3.1200000000000001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145</v>
      </c>
      <c r="AU139" s="261" t="s">
        <v>86</v>
      </c>
      <c r="AV139" s="13" t="s">
        <v>86</v>
      </c>
      <c r="AW139" s="13" t="s">
        <v>34</v>
      </c>
      <c r="AX139" s="13" t="s">
        <v>77</v>
      </c>
      <c r="AY139" s="261" t="s">
        <v>134</v>
      </c>
    </row>
    <row r="140" s="13" customFormat="1">
      <c r="A140" s="13"/>
      <c r="B140" s="250"/>
      <c r="C140" s="251"/>
      <c r="D140" s="252" t="s">
        <v>145</v>
      </c>
      <c r="E140" s="253" t="s">
        <v>1</v>
      </c>
      <c r="F140" s="254" t="s">
        <v>520</v>
      </c>
      <c r="G140" s="251"/>
      <c r="H140" s="255">
        <v>2.8639999999999999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145</v>
      </c>
      <c r="AU140" s="261" t="s">
        <v>86</v>
      </c>
      <c r="AV140" s="13" t="s">
        <v>86</v>
      </c>
      <c r="AW140" s="13" t="s">
        <v>34</v>
      </c>
      <c r="AX140" s="13" t="s">
        <v>77</v>
      </c>
      <c r="AY140" s="261" t="s">
        <v>134</v>
      </c>
    </row>
    <row r="141" s="13" customFormat="1">
      <c r="A141" s="13"/>
      <c r="B141" s="250"/>
      <c r="C141" s="251"/>
      <c r="D141" s="252" t="s">
        <v>145</v>
      </c>
      <c r="E141" s="253" t="s">
        <v>1</v>
      </c>
      <c r="F141" s="254" t="s">
        <v>521</v>
      </c>
      <c r="G141" s="251"/>
      <c r="H141" s="255">
        <v>12.408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145</v>
      </c>
      <c r="AU141" s="261" t="s">
        <v>86</v>
      </c>
      <c r="AV141" s="13" t="s">
        <v>86</v>
      </c>
      <c r="AW141" s="13" t="s">
        <v>34</v>
      </c>
      <c r="AX141" s="13" t="s">
        <v>77</v>
      </c>
      <c r="AY141" s="261" t="s">
        <v>134</v>
      </c>
    </row>
    <row r="142" s="14" customFormat="1">
      <c r="A142" s="14"/>
      <c r="B142" s="262"/>
      <c r="C142" s="263"/>
      <c r="D142" s="252" t="s">
        <v>145</v>
      </c>
      <c r="E142" s="264" t="s">
        <v>1</v>
      </c>
      <c r="F142" s="265" t="s">
        <v>153</v>
      </c>
      <c r="G142" s="263"/>
      <c r="H142" s="266">
        <v>127.609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145</v>
      </c>
      <c r="AU142" s="272" t="s">
        <v>86</v>
      </c>
      <c r="AV142" s="14" t="s">
        <v>92</v>
      </c>
      <c r="AW142" s="14" t="s">
        <v>34</v>
      </c>
      <c r="AX142" s="14" t="s">
        <v>82</v>
      </c>
      <c r="AY142" s="272" t="s">
        <v>134</v>
      </c>
    </row>
    <row r="143" s="2" customFormat="1" ht="24.15" customHeight="1">
      <c r="A143" s="38"/>
      <c r="B143" s="39"/>
      <c r="C143" s="236" t="s">
        <v>89</v>
      </c>
      <c r="D143" s="236" t="s">
        <v>137</v>
      </c>
      <c r="E143" s="237" t="s">
        <v>154</v>
      </c>
      <c r="F143" s="238" t="s">
        <v>155</v>
      </c>
      <c r="G143" s="239" t="s">
        <v>156</v>
      </c>
      <c r="H143" s="240">
        <v>0.44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2.2563399999999998</v>
      </c>
      <c r="R143" s="246">
        <f>Q143*H143</f>
        <v>0.99278959999999994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92</v>
      </c>
      <c r="AT143" s="248" t="s">
        <v>137</v>
      </c>
      <c r="AU143" s="248" t="s">
        <v>86</v>
      </c>
      <c r="AY143" s="17" t="s">
        <v>134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82</v>
      </c>
      <c r="BK143" s="249">
        <f>ROUND(I143*H143,2)</f>
        <v>0</v>
      </c>
      <c r="BL143" s="17" t="s">
        <v>92</v>
      </c>
      <c r="BM143" s="248" t="s">
        <v>522</v>
      </c>
    </row>
    <row r="144" s="13" customFormat="1">
      <c r="A144" s="13"/>
      <c r="B144" s="250"/>
      <c r="C144" s="251"/>
      <c r="D144" s="252" t="s">
        <v>145</v>
      </c>
      <c r="E144" s="253" t="s">
        <v>1</v>
      </c>
      <c r="F144" s="254" t="s">
        <v>523</v>
      </c>
      <c r="G144" s="251"/>
      <c r="H144" s="255">
        <v>0.44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145</v>
      </c>
      <c r="AU144" s="261" t="s">
        <v>86</v>
      </c>
      <c r="AV144" s="13" t="s">
        <v>86</v>
      </c>
      <c r="AW144" s="13" t="s">
        <v>34</v>
      </c>
      <c r="AX144" s="13" t="s">
        <v>82</v>
      </c>
      <c r="AY144" s="261" t="s">
        <v>134</v>
      </c>
    </row>
    <row r="145" s="2" customFormat="1" ht="24.15" customHeight="1">
      <c r="A145" s="38"/>
      <c r="B145" s="39"/>
      <c r="C145" s="236" t="s">
        <v>524</v>
      </c>
      <c r="D145" s="236" t="s">
        <v>137</v>
      </c>
      <c r="E145" s="237" t="s">
        <v>160</v>
      </c>
      <c r="F145" s="238" t="s">
        <v>161</v>
      </c>
      <c r="G145" s="239" t="s">
        <v>140</v>
      </c>
      <c r="H145" s="240">
        <v>88.870000000000005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0.105</v>
      </c>
      <c r="R145" s="246">
        <f>Q145*H145</f>
        <v>9.3313500000000005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92</v>
      </c>
      <c r="AT145" s="248" t="s">
        <v>137</v>
      </c>
      <c r="AU145" s="248" t="s">
        <v>86</v>
      </c>
      <c r="AY145" s="17" t="s">
        <v>134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82</v>
      </c>
      <c r="BK145" s="249">
        <f>ROUND(I145*H145,2)</f>
        <v>0</v>
      </c>
      <c r="BL145" s="17" t="s">
        <v>92</v>
      </c>
      <c r="BM145" s="248" t="s">
        <v>525</v>
      </c>
    </row>
    <row r="146" s="2" customFormat="1" ht="14.4" customHeight="1">
      <c r="A146" s="38"/>
      <c r="B146" s="39"/>
      <c r="C146" s="236" t="s">
        <v>163</v>
      </c>
      <c r="D146" s="236" t="s">
        <v>137</v>
      </c>
      <c r="E146" s="237" t="s">
        <v>164</v>
      </c>
      <c r="F146" s="238" t="s">
        <v>165</v>
      </c>
      <c r="G146" s="239" t="s">
        <v>140</v>
      </c>
      <c r="H146" s="240">
        <v>88.870000000000005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0.00040999999999999999</v>
      </c>
      <c r="R146" s="246">
        <f>Q146*H146</f>
        <v>0.036436700000000002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92</v>
      </c>
      <c r="AT146" s="248" t="s">
        <v>137</v>
      </c>
      <c r="AU146" s="248" t="s">
        <v>86</v>
      </c>
      <c r="AY146" s="17" t="s">
        <v>134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82</v>
      </c>
      <c r="BK146" s="249">
        <f>ROUND(I146*H146,2)</f>
        <v>0</v>
      </c>
      <c r="BL146" s="17" t="s">
        <v>92</v>
      </c>
      <c r="BM146" s="248" t="s">
        <v>526</v>
      </c>
    </row>
    <row r="147" s="2" customFormat="1" ht="24.15" customHeight="1">
      <c r="A147" s="38"/>
      <c r="B147" s="39"/>
      <c r="C147" s="236" t="s">
        <v>135</v>
      </c>
      <c r="D147" s="236" t="s">
        <v>137</v>
      </c>
      <c r="E147" s="237" t="s">
        <v>173</v>
      </c>
      <c r="F147" s="238" t="s">
        <v>174</v>
      </c>
      <c r="G147" s="239" t="s">
        <v>140</v>
      </c>
      <c r="H147" s="240">
        <v>4.8799999999999999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0.023460000000000002</v>
      </c>
      <c r="R147" s="246">
        <f>Q147*H147</f>
        <v>0.11448480000000001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92</v>
      </c>
      <c r="AT147" s="248" t="s">
        <v>137</v>
      </c>
      <c r="AU147" s="248" t="s">
        <v>86</v>
      </c>
      <c r="AY147" s="17" t="s">
        <v>134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82</v>
      </c>
      <c r="BK147" s="249">
        <f>ROUND(I147*H147,2)</f>
        <v>0</v>
      </c>
      <c r="BL147" s="17" t="s">
        <v>92</v>
      </c>
      <c r="BM147" s="248" t="s">
        <v>527</v>
      </c>
    </row>
    <row r="148" s="13" customFormat="1">
      <c r="A148" s="13"/>
      <c r="B148" s="250"/>
      <c r="C148" s="251"/>
      <c r="D148" s="252" t="s">
        <v>145</v>
      </c>
      <c r="E148" s="253" t="s">
        <v>1</v>
      </c>
      <c r="F148" s="254" t="s">
        <v>86</v>
      </c>
      <c r="G148" s="251"/>
      <c r="H148" s="255">
        <v>2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145</v>
      </c>
      <c r="AU148" s="261" t="s">
        <v>86</v>
      </c>
      <c r="AV148" s="13" t="s">
        <v>86</v>
      </c>
      <c r="AW148" s="13" t="s">
        <v>34</v>
      </c>
      <c r="AX148" s="13" t="s">
        <v>77</v>
      </c>
      <c r="AY148" s="261" t="s">
        <v>134</v>
      </c>
    </row>
    <row r="149" s="13" customFormat="1">
      <c r="A149" s="13"/>
      <c r="B149" s="250"/>
      <c r="C149" s="251"/>
      <c r="D149" s="252" t="s">
        <v>145</v>
      </c>
      <c r="E149" s="253" t="s">
        <v>1</v>
      </c>
      <c r="F149" s="254" t="s">
        <v>528</v>
      </c>
      <c r="G149" s="251"/>
      <c r="H149" s="255">
        <v>2.8799999999999999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145</v>
      </c>
      <c r="AU149" s="261" t="s">
        <v>86</v>
      </c>
      <c r="AV149" s="13" t="s">
        <v>86</v>
      </c>
      <c r="AW149" s="13" t="s">
        <v>34</v>
      </c>
      <c r="AX149" s="13" t="s">
        <v>77</v>
      </c>
      <c r="AY149" s="261" t="s">
        <v>134</v>
      </c>
    </row>
    <row r="150" s="14" customFormat="1">
      <c r="A150" s="14"/>
      <c r="B150" s="262"/>
      <c r="C150" s="263"/>
      <c r="D150" s="252" t="s">
        <v>145</v>
      </c>
      <c r="E150" s="264" t="s">
        <v>1</v>
      </c>
      <c r="F150" s="265" t="s">
        <v>153</v>
      </c>
      <c r="G150" s="263"/>
      <c r="H150" s="266">
        <v>4.8799999999999999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145</v>
      </c>
      <c r="AU150" s="272" t="s">
        <v>86</v>
      </c>
      <c r="AV150" s="14" t="s">
        <v>92</v>
      </c>
      <c r="AW150" s="14" t="s">
        <v>34</v>
      </c>
      <c r="AX150" s="14" t="s">
        <v>82</v>
      </c>
      <c r="AY150" s="272" t="s">
        <v>134</v>
      </c>
    </row>
    <row r="151" s="2" customFormat="1" ht="37.8" customHeight="1">
      <c r="A151" s="38"/>
      <c r="B151" s="39"/>
      <c r="C151" s="236" t="s">
        <v>172</v>
      </c>
      <c r="D151" s="236" t="s">
        <v>137</v>
      </c>
      <c r="E151" s="237" t="s">
        <v>167</v>
      </c>
      <c r="F151" s="238" t="s">
        <v>168</v>
      </c>
      <c r="G151" s="239" t="s">
        <v>169</v>
      </c>
      <c r="H151" s="240">
        <v>39.5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2.0000000000000002E-05</v>
      </c>
      <c r="R151" s="246">
        <f>Q151*H151</f>
        <v>0.00079000000000000001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92</v>
      </c>
      <c r="AT151" s="248" t="s">
        <v>137</v>
      </c>
      <c r="AU151" s="248" t="s">
        <v>86</v>
      </c>
      <c r="AY151" s="17" t="s">
        <v>134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82</v>
      </c>
      <c r="BK151" s="249">
        <f>ROUND(I151*H151,2)</f>
        <v>0</v>
      </c>
      <c r="BL151" s="17" t="s">
        <v>92</v>
      </c>
      <c r="BM151" s="248" t="s">
        <v>529</v>
      </c>
    </row>
    <row r="152" s="13" customFormat="1">
      <c r="A152" s="13"/>
      <c r="B152" s="250"/>
      <c r="C152" s="251"/>
      <c r="D152" s="252" t="s">
        <v>145</v>
      </c>
      <c r="E152" s="253" t="s">
        <v>1</v>
      </c>
      <c r="F152" s="254" t="s">
        <v>530</v>
      </c>
      <c r="G152" s="251"/>
      <c r="H152" s="255">
        <v>39.5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145</v>
      </c>
      <c r="AU152" s="261" t="s">
        <v>86</v>
      </c>
      <c r="AV152" s="13" t="s">
        <v>86</v>
      </c>
      <c r="AW152" s="13" t="s">
        <v>34</v>
      </c>
      <c r="AX152" s="13" t="s">
        <v>82</v>
      </c>
      <c r="AY152" s="261" t="s">
        <v>134</v>
      </c>
    </row>
    <row r="153" s="2" customFormat="1" ht="24.15" customHeight="1">
      <c r="A153" s="38"/>
      <c r="B153" s="39"/>
      <c r="C153" s="236" t="s">
        <v>179</v>
      </c>
      <c r="D153" s="236" t="s">
        <v>137</v>
      </c>
      <c r="E153" s="237" t="s">
        <v>180</v>
      </c>
      <c r="F153" s="238" t="s">
        <v>181</v>
      </c>
      <c r="G153" s="239" t="s">
        <v>169</v>
      </c>
      <c r="H153" s="240">
        <v>35.579999999999998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1.0000000000000001E-05</v>
      </c>
      <c r="R153" s="246">
        <f>Q153*H153</f>
        <v>0.00035580000000000003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92</v>
      </c>
      <c r="AT153" s="248" t="s">
        <v>137</v>
      </c>
      <c r="AU153" s="248" t="s">
        <v>86</v>
      </c>
      <c r="AY153" s="17" t="s">
        <v>134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82</v>
      </c>
      <c r="BK153" s="249">
        <f>ROUND(I153*H153,2)</f>
        <v>0</v>
      </c>
      <c r="BL153" s="17" t="s">
        <v>92</v>
      </c>
      <c r="BM153" s="248" t="s">
        <v>531</v>
      </c>
    </row>
    <row r="154" s="13" customFormat="1">
      <c r="A154" s="13"/>
      <c r="B154" s="250"/>
      <c r="C154" s="251"/>
      <c r="D154" s="252" t="s">
        <v>145</v>
      </c>
      <c r="E154" s="253" t="s">
        <v>1</v>
      </c>
      <c r="F154" s="254" t="s">
        <v>532</v>
      </c>
      <c r="G154" s="251"/>
      <c r="H154" s="255">
        <v>8.8000000000000007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145</v>
      </c>
      <c r="AU154" s="261" t="s">
        <v>86</v>
      </c>
      <c r="AV154" s="13" t="s">
        <v>86</v>
      </c>
      <c r="AW154" s="13" t="s">
        <v>34</v>
      </c>
      <c r="AX154" s="13" t="s">
        <v>77</v>
      </c>
      <c r="AY154" s="261" t="s">
        <v>134</v>
      </c>
    </row>
    <row r="155" s="13" customFormat="1">
      <c r="A155" s="13"/>
      <c r="B155" s="250"/>
      <c r="C155" s="251"/>
      <c r="D155" s="252" t="s">
        <v>145</v>
      </c>
      <c r="E155" s="253" t="s">
        <v>1</v>
      </c>
      <c r="F155" s="254" t="s">
        <v>533</v>
      </c>
      <c r="G155" s="251"/>
      <c r="H155" s="255">
        <v>26.780000000000001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145</v>
      </c>
      <c r="AU155" s="261" t="s">
        <v>86</v>
      </c>
      <c r="AV155" s="13" t="s">
        <v>86</v>
      </c>
      <c r="AW155" s="13" t="s">
        <v>34</v>
      </c>
      <c r="AX155" s="13" t="s">
        <v>77</v>
      </c>
      <c r="AY155" s="261" t="s">
        <v>134</v>
      </c>
    </row>
    <row r="156" s="14" customFormat="1">
      <c r="A156" s="14"/>
      <c r="B156" s="262"/>
      <c r="C156" s="263"/>
      <c r="D156" s="252" t="s">
        <v>145</v>
      </c>
      <c r="E156" s="264" t="s">
        <v>1</v>
      </c>
      <c r="F156" s="265" t="s">
        <v>153</v>
      </c>
      <c r="G156" s="263"/>
      <c r="H156" s="266">
        <v>35.579999999999998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145</v>
      </c>
      <c r="AU156" s="272" t="s">
        <v>86</v>
      </c>
      <c r="AV156" s="14" t="s">
        <v>92</v>
      </c>
      <c r="AW156" s="14" t="s">
        <v>34</v>
      </c>
      <c r="AX156" s="14" t="s">
        <v>82</v>
      </c>
      <c r="AY156" s="272" t="s">
        <v>134</v>
      </c>
    </row>
    <row r="157" s="2" customFormat="1" ht="24.15" customHeight="1">
      <c r="A157" s="38"/>
      <c r="B157" s="39"/>
      <c r="C157" s="236" t="s">
        <v>185</v>
      </c>
      <c r="D157" s="236" t="s">
        <v>137</v>
      </c>
      <c r="E157" s="237" t="s">
        <v>186</v>
      </c>
      <c r="F157" s="238" t="s">
        <v>187</v>
      </c>
      <c r="G157" s="239" t="s">
        <v>169</v>
      </c>
      <c r="H157" s="240">
        <v>35.579999999999998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3.0000000000000001E-05</v>
      </c>
      <c r="R157" s="246">
        <f>Q157*H157</f>
        <v>0.0010674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188</v>
      </c>
      <c r="AT157" s="248" t="s">
        <v>137</v>
      </c>
      <c r="AU157" s="248" t="s">
        <v>86</v>
      </c>
      <c r="AY157" s="17" t="s">
        <v>134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82</v>
      </c>
      <c r="BK157" s="249">
        <f>ROUND(I157*H157,2)</f>
        <v>0</v>
      </c>
      <c r="BL157" s="17" t="s">
        <v>188</v>
      </c>
      <c r="BM157" s="248" t="s">
        <v>534</v>
      </c>
    </row>
    <row r="158" s="12" customFormat="1" ht="22.8" customHeight="1">
      <c r="A158" s="12"/>
      <c r="B158" s="220"/>
      <c r="C158" s="221"/>
      <c r="D158" s="222" t="s">
        <v>76</v>
      </c>
      <c r="E158" s="234" t="s">
        <v>185</v>
      </c>
      <c r="F158" s="234" t="s">
        <v>190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SUM(P159:P189)</f>
        <v>0</v>
      </c>
      <c r="Q158" s="228"/>
      <c r="R158" s="229">
        <f>SUM(R159:R189)</f>
        <v>0.42633145</v>
      </c>
      <c r="S158" s="228"/>
      <c r="T158" s="230">
        <f>SUM(T159:T189)</f>
        <v>0.79983000000000004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82</v>
      </c>
      <c r="AT158" s="232" t="s">
        <v>76</v>
      </c>
      <c r="AU158" s="232" t="s">
        <v>82</v>
      </c>
      <c r="AY158" s="231" t="s">
        <v>134</v>
      </c>
      <c r="BK158" s="233">
        <f>SUM(BK159:BK189)</f>
        <v>0</v>
      </c>
    </row>
    <row r="159" s="2" customFormat="1" ht="24.15" customHeight="1">
      <c r="A159" s="38"/>
      <c r="B159" s="39"/>
      <c r="C159" s="236" t="s">
        <v>191</v>
      </c>
      <c r="D159" s="236" t="s">
        <v>137</v>
      </c>
      <c r="E159" s="237" t="s">
        <v>192</v>
      </c>
      <c r="F159" s="238" t="s">
        <v>193</v>
      </c>
      <c r="G159" s="239" t="s">
        <v>156</v>
      </c>
      <c r="H159" s="240">
        <v>307.935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92</v>
      </c>
      <c r="AT159" s="248" t="s">
        <v>137</v>
      </c>
      <c r="AU159" s="248" t="s">
        <v>86</v>
      </c>
      <c r="AY159" s="17" t="s">
        <v>134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82</v>
      </c>
      <c r="BK159" s="249">
        <f>ROUND(I159*H159,2)</f>
        <v>0</v>
      </c>
      <c r="BL159" s="17" t="s">
        <v>92</v>
      </c>
      <c r="BM159" s="248" t="s">
        <v>535</v>
      </c>
    </row>
    <row r="160" s="13" customFormat="1">
      <c r="A160" s="13"/>
      <c r="B160" s="250"/>
      <c r="C160" s="251"/>
      <c r="D160" s="252" t="s">
        <v>145</v>
      </c>
      <c r="E160" s="253" t="s">
        <v>1</v>
      </c>
      <c r="F160" s="254" t="s">
        <v>536</v>
      </c>
      <c r="G160" s="251"/>
      <c r="H160" s="255">
        <v>307.935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145</v>
      </c>
      <c r="AU160" s="261" t="s">
        <v>86</v>
      </c>
      <c r="AV160" s="13" t="s">
        <v>86</v>
      </c>
      <c r="AW160" s="13" t="s">
        <v>34</v>
      </c>
      <c r="AX160" s="13" t="s">
        <v>82</v>
      </c>
      <c r="AY160" s="261" t="s">
        <v>134</v>
      </c>
    </row>
    <row r="161" s="2" customFormat="1" ht="24.15" customHeight="1">
      <c r="A161" s="38"/>
      <c r="B161" s="39"/>
      <c r="C161" s="236" t="s">
        <v>196</v>
      </c>
      <c r="D161" s="236" t="s">
        <v>137</v>
      </c>
      <c r="E161" s="237" t="s">
        <v>197</v>
      </c>
      <c r="F161" s="238" t="s">
        <v>198</v>
      </c>
      <c r="G161" s="239" t="s">
        <v>156</v>
      </c>
      <c r="H161" s="240">
        <v>307.935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42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92</v>
      </c>
      <c r="AT161" s="248" t="s">
        <v>137</v>
      </c>
      <c r="AU161" s="248" t="s">
        <v>86</v>
      </c>
      <c r="AY161" s="17" t="s">
        <v>134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82</v>
      </c>
      <c r="BK161" s="249">
        <f>ROUND(I161*H161,2)</f>
        <v>0</v>
      </c>
      <c r="BL161" s="17" t="s">
        <v>92</v>
      </c>
      <c r="BM161" s="248" t="s">
        <v>537</v>
      </c>
    </row>
    <row r="162" s="2" customFormat="1" ht="24.15" customHeight="1">
      <c r="A162" s="38"/>
      <c r="B162" s="39"/>
      <c r="C162" s="236" t="s">
        <v>200</v>
      </c>
      <c r="D162" s="236" t="s">
        <v>137</v>
      </c>
      <c r="E162" s="237" t="s">
        <v>201</v>
      </c>
      <c r="F162" s="238" t="s">
        <v>202</v>
      </c>
      <c r="G162" s="239" t="s">
        <v>156</v>
      </c>
      <c r="H162" s="240">
        <v>3079.3499999999999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92</v>
      </c>
      <c r="AT162" s="248" t="s">
        <v>137</v>
      </c>
      <c r="AU162" s="248" t="s">
        <v>86</v>
      </c>
      <c r="AY162" s="17" t="s">
        <v>134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82</v>
      </c>
      <c r="BK162" s="249">
        <f>ROUND(I162*H162,2)</f>
        <v>0</v>
      </c>
      <c r="BL162" s="17" t="s">
        <v>92</v>
      </c>
      <c r="BM162" s="248" t="s">
        <v>538</v>
      </c>
    </row>
    <row r="163" s="13" customFormat="1">
      <c r="A163" s="13"/>
      <c r="B163" s="250"/>
      <c r="C163" s="251"/>
      <c r="D163" s="252" t="s">
        <v>145</v>
      </c>
      <c r="E163" s="253" t="s">
        <v>1</v>
      </c>
      <c r="F163" s="254" t="s">
        <v>539</v>
      </c>
      <c r="G163" s="251"/>
      <c r="H163" s="255">
        <v>3079.3499999999999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145</v>
      </c>
      <c r="AU163" s="261" t="s">
        <v>86</v>
      </c>
      <c r="AV163" s="13" t="s">
        <v>86</v>
      </c>
      <c r="AW163" s="13" t="s">
        <v>34</v>
      </c>
      <c r="AX163" s="13" t="s">
        <v>82</v>
      </c>
      <c r="AY163" s="261" t="s">
        <v>134</v>
      </c>
    </row>
    <row r="164" s="2" customFormat="1" ht="24.15" customHeight="1">
      <c r="A164" s="38"/>
      <c r="B164" s="39"/>
      <c r="C164" s="236" t="s">
        <v>205</v>
      </c>
      <c r="D164" s="236" t="s">
        <v>137</v>
      </c>
      <c r="E164" s="237" t="s">
        <v>206</v>
      </c>
      <c r="F164" s="238" t="s">
        <v>207</v>
      </c>
      <c r="G164" s="239" t="s">
        <v>140</v>
      </c>
      <c r="H164" s="240">
        <v>88.870000000000005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4.0000000000000003E-05</v>
      </c>
      <c r="R164" s="246">
        <f>Q164*H164</f>
        <v>0.0035548000000000003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92</v>
      </c>
      <c r="AT164" s="248" t="s">
        <v>137</v>
      </c>
      <c r="AU164" s="248" t="s">
        <v>86</v>
      </c>
      <c r="AY164" s="17" t="s">
        <v>134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82</v>
      </c>
      <c r="BK164" s="249">
        <f>ROUND(I164*H164,2)</f>
        <v>0</v>
      </c>
      <c r="BL164" s="17" t="s">
        <v>92</v>
      </c>
      <c r="BM164" s="248" t="s">
        <v>540</v>
      </c>
    </row>
    <row r="165" s="2" customFormat="1" ht="24.15" customHeight="1">
      <c r="A165" s="38"/>
      <c r="B165" s="39"/>
      <c r="C165" s="236" t="s">
        <v>209</v>
      </c>
      <c r="D165" s="236" t="s">
        <v>137</v>
      </c>
      <c r="E165" s="237" t="s">
        <v>210</v>
      </c>
      <c r="F165" s="238" t="s">
        <v>211</v>
      </c>
      <c r="G165" s="239" t="s">
        <v>140</v>
      </c>
      <c r="H165" s="240">
        <v>8.8870000000000005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42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0.089999999999999997</v>
      </c>
      <c r="T165" s="247">
        <f>S165*H165</f>
        <v>0.79983000000000004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92</v>
      </c>
      <c r="AT165" s="248" t="s">
        <v>137</v>
      </c>
      <c r="AU165" s="248" t="s">
        <v>86</v>
      </c>
      <c r="AY165" s="17" t="s">
        <v>134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82</v>
      </c>
      <c r="BK165" s="249">
        <f>ROUND(I165*H165,2)</f>
        <v>0</v>
      </c>
      <c r="BL165" s="17" t="s">
        <v>92</v>
      </c>
      <c r="BM165" s="248" t="s">
        <v>541</v>
      </c>
    </row>
    <row r="166" s="15" customFormat="1">
      <c r="A166" s="15"/>
      <c r="B166" s="273"/>
      <c r="C166" s="274"/>
      <c r="D166" s="252" t="s">
        <v>145</v>
      </c>
      <c r="E166" s="275" t="s">
        <v>1</v>
      </c>
      <c r="F166" s="276" t="s">
        <v>213</v>
      </c>
      <c r="G166" s="274"/>
      <c r="H166" s="275" t="s">
        <v>1</v>
      </c>
      <c r="I166" s="277"/>
      <c r="J166" s="274"/>
      <c r="K166" s="274"/>
      <c r="L166" s="278"/>
      <c r="M166" s="279"/>
      <c r="N166" s="280"/>
      <c r="O166" s="280"/>
      <c r="P166" s="280"/>
      <c r="Q166" s="280"/>
      <c r="R166" s="280"/>
      <c r="S166" s="280"/>
      <c r="T166" s="28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2" t="s">
        <v>145</v>
      </c>
      <c r="AU166" s="282" t="s">
        <v>86</v>
      </c>
      <c r="AV166" s="15" t="s">
        <v>82</v>
      </c>
      <c r="AW166" s="15" t="s">
        <v>34</v>
      </c>
      <c r="AX166" s="15" t="s">
        <v>77</v>
      </c>
      <c r="AY166" s="282" t="s">
        <v>134</v>
      </c>
    </row>
    <row r="167" s="13" customFormat="1">
      <c r="A167" s="13"/>
      <c r="B167" s="250"/>
      <c r="C167" s="251"/>
      <c r="D167" s="252" t="s">
        <v>145</v>
      </c>
      <c r="E167" s="253" t="s">
        <v>1</v>
      </c>
      <c r="F167" s="254" t="s">
        <v>542</v>
      </c>
      <c r="G167" s="251"/>
      <c r="H167" s="255">
        <v>8.8870000000000005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145</v>
      </c>
      <c r="AU167" s="261" t="s">
        <v>86</v>
      </c>
      <c r="AV167" s="13" t="s">
        <v>86</v>
      </c>
      <c r="AW167" s="13" t="s">
        <v>34</v>
      </c>
      <c r="AX167" s="13" t="s">
        <v>82</v>
      </c>
      <c r="AY167" s="261" t="s">
        <v>134</v>
      </c>
    </row>
    <row r="168" s="2" customFormat="1" ht="14.4" customHeight="1">
      <c r="A168" s="38"/>
      <c r="B168" s="39"/>
      <c r="C168" s="236" t="s">
        <v>8</v>
      </c>
      <c r="D168" s="236" t="s">
        <v>137</v>
      </c>
      <c r="E168" s="237" t="s">
        <v>215</v>
      </c>
      <c r="F168" s="238" t="s">
        <v>216</v>
      </c>
      <c r="G168" s="239" t="s">
        <v>140</v>
      </c>
      <c r="H168" s="240">
        <v>88.870000000000005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42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92</v>
      </c>
      <c r="AT168" s="248" t="s">
        <v>137</v>
      </c>
      <c r="AU168" s="248" t="s">
        <v>86</v>
      </c>
      <c r="AY168" s="17" t="s">
        <v>134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82</v>
      </c>
      <c r="BK168" s="249">
        <f>ROUND(I168*H168,2)</f>
        <v>0</v>
      </c>
      <c r="BL168" s="17" t="s">
        <v>92</v>
      </c>
      <c r="BM168" s="248" t="s">
        <v>543</v>
      </c>
    </row>
    <row r="169" s="15" customFormat="1">
      <c r="A169" s="15"/>
      <c r="B169" s="273"/>
      <c r="C169" s="274"/>
      <c r="D169" s="252" t="s">
        <v>145</v>
      </c>
      <c r="E169" s="275" t="s">
        <v>1</v>
      </c>
      <c r="F169" s="276" t="s">
        <v>544</v>
      </c>
      <c r="G169" s="274"/>
      <c r="H169" s="275" t="s">
        <v>1</v>
      </c>
      <c r="I169" s="277"/>
      <c r="J169" s="274"/>
      <c r="K169" s="274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145</v>
      </c>
      <c r="AU169" s="282" t="s">
        <v>86</v>
      </c>
      <c r="AV169" s="15" t="s">
        <v>82</v>
      </c>
      <c r="AW169" s="15" t="s">
        <v>34</v>
      </c>
      <c r="AX169" s="15" t="s">
        <v>77</v>
      </c>
      <c r="AY169" s="282" t="s">
        <v>134</v>
      </c>
    </row>
    <row r="170" s="13" customFormat="1">
      <c r="A170" s="13"/>
      <c r="B170" s="250"/>
      <c r="C170" s="251"/>
      <c r="D170" s="252" t="s">
        <v>145</v>
      </c>
      <c r="E170" s="253" t="s">
        <v>1</v>
      </c>
      <c r="F170" s="254" t="s">
        <v>545</v>
      </c>
      <c r="G170" s="251"/>
      <c r="H170" s="255">
        <v>88.870000000000005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145</v>
      </c>
      <c r="AU170" s="261" t="s">
        <v>86</v>
      </c>
      <c r="AV170" s="13" t="s">
        <v>86</v>
      </c>
      <c r="AW170" s="13" t="s">
        <v>34</v>
      </c>
      <c r="AX170" s="13" t="s">
        <v>82</v>
      </c>
      <c r="AY170" s="261" t="s">
        <v>134</v>
      </c>
    </row>
    <row r="171" s="2" customFormat="1" ht="24.15" customHeight="1">
      <c r="A171" s="38"/>
      <c r="B171" s="39"/>
      <c r="C171" s="236" t="s">
        <v>188</v>
      </c>
      <c r="D171" s="236" t="s">
        <v>137</v>
      </c>
      <c r="E171" s="237" t="s">
        <v>220</v>
      </c>
      <c r="F171" s="238" t="s">
        <v>221</v>
      </c>
      <c r="G171" s="239" t="s">
        <v>140</v>
      </c>
      <c r="H171" s="240">
        <v>177.74000000000001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42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92</v>
      </c>
      <c r="AT171" s="248" t="s">
        <v>137</v>
      </c>
      <c r="AU171" s="248" t="s">
        <v>86</v>
      </c>
      <c r="AY171" s="17" t="s">
        <v>134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82</v>
      </c>
      <c r="BK171" s="249">
        <f>ROUND(I171*H171,2)</f>
        <v>0</v>
      </c>
      <c r="BL171" s="17" t="s">
        <v>92</v>
      </c>
      <c r="BM171" s="248" t="s">
        <v>546</v>
      </c>
    </row>
    <row r="172" s="15" customFormat="1">
      <c r="A172" s="15"/>
      <c r="B172" s="273"/>
      <c r="C172" s="274"/>
      <c r="D172" s="252" t="s">
        <v>145</v>
      </c>
      <c r="E172" s="275" t="s">
        <v>1</v>
      </c>
      <c r="F172" s="276" t="s">
        <v>223</v>
      </c>
      <c r="G172" s="274"/>
      <c r="H172" s="275" t="s">
        <v>1</v>
      </c>
      <c r="I172" s="277"/>
      <c r="J172" s="274"/>
      <c r="K172" s="274"/>
      <c r="L172" s="278"/>
      <c r="M172" s="279"/>
      <c r="N172" s="280"/>
      <c r="O172" s="280"/>
      <c r="P172" s="280"/>
      <c r="Q172" s="280"/>
      <c r="R172" s="280"/>
      <c r="S172" s="280"/>
      <c r="T172" s="28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2" t="s">
        <v>145</v>
      </c>
      <c r="AU172" s="282" t="s">
        <v>86</v>
      </c>
      <c r="AV172" s="15" t="s">
        <v>82</v>
      </c>
      <c r="AW172" s="15" t="s">
        <v>34</v>
      </c>
      <c r="AX172" s="15" t="s">
        <v>77</v>
      </c>
      <c r="AY172" s="282" t="s">
        <v>134</v>
      </c>
    </row>
    <row r="173" s="13" customFormat="1">
      <c r="A173" s="13"/>
      <c r="B173" s="250"/>
      <c r="C173" s="251"/>
      <c r="D173" s="252" t="s">
        <v>145</v>
      </c>
      <c r="E173" s="253" t="s">
        <v>1</v>
      </c>
      <c r="F173" s="254" t="s">
        <v>547</v>
      </c>
      <c r="G173" s="251"/>
      <c r="H173" s="255">
        <v>177.74000000000001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145</v>
      </c>
      <c r="AU173" s="261" t="s">
        <v>86</v>
      </c>
      <c r="AV173" s="13" t="s">
        <v>86</v>
      </c>
      <c r="AW173" s="13" t="s">
        <v>34</v>
      </c>
      <c r="AX173" s="13" t="s">
        <v>82</v>
      </c>
      <c r="AY173" s="261" t="s">
        <v>134</v>
      </c>
    </row>
    <row r="174" s="2" customFormat="1" ht="24.15" customHeight="1">
      <c r="A174" s="38"/>
      <c r="B174" s="39"/>
      <c r="C174" s="236" t="s">
        <v>225</v>
      </c>
      <c r="D174" s="236" t="s">
        <v>137</v>
      </c>
      <c r="E174" s="237" t="s">
        <v>226</v>
      </c>
      <c r="F174" s="238" t="s">
        <v>227</v>
      </c>
      <c r="G174" s="239" t="s">
        <v>140</v>
      </c>
      <c r="H174" s="240">
        <v>216.47900000000001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42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92</v>
      </c>
      <c r="AT174" s="248" t="s">
        <v>137</v>
      </c>
      <c r="AU174" s="248" t="s">
        <v>86</v>
      </c>
      <c r="AY174" s="17" t="s">
        <v>134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82</v>
      </c>
      <c r="BK174" s="249">
        <f>ROUND(I174*H174,2)</f>
        <v>0</v>
      </c>
      <c r="BL174" s="17" t="s">
        <v>92</v>
      </c>
      <c r="BM174" s="248" t="s">
        <v>548</v>
      </c>
    </row>
    <row r="175" s="15" customFormat="1">
      <c r="A175" s="15"/>
      <c r="B175" s="273"/>
      <c r="C175" s="274"/>
      <c r="D175" s="252" t="s">
        <v>145</v>
      </c>
      <c r="E175" s="275" t="s">
        <v>1</v>
      </c>
      <c r="F175" s="276" t="s">
        <v>229</v>
      </c>
      <c r="G175" s="274"/>
      <c r="H175" s="275" t="s">
        <v>1</v>
      </c>
      <c r="I175" s="277"/>
      <c r="J175" s="274"/>
      <c r="K175" s="274"/>
      <c r="L175" s="278"/>
      <c r="M175" s="279"/>
      <c r="N175" s="280"/>
      <c r="O175" s="280"/>
      <c r="P175" s="280"/>
      <c r="Q175" s="280"/>
      <c r="R175" s="280"/>
      <c r="S175" s="280"/>
      <c r="T175" s="28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2" t="s">
        <v>145</v>
      </c>
      <c r="AU175" s="282" t="s">
        <v>86</v>
      </c>
      <c r="AV175" s="15" t="s">
        <v>82</v>
      </c>
      <c r="AW175" s="15" t="s">
        <v>34</v>
      </c>
      <c r="AX175" s="15" t="s">
        <v>77</v>
      </c>
      <c r="AY175" s="282" t="s">
        <v>134</v>
      </c>
    </row>
    <row r="176" s="13" customFormat="1">
      <c r="A176" s="13"/>
      <c r="B176" s="250"/>
      <c r="C176" s="251"/>
      <c r="D176" s="252" t="s">
        <v>145</v>
      </c>
      <c r="E176" s="253" t="s">
        <v>1</v>
      </c>
      <c r="F176" s="254" t="s">
        <v>545</v>
      </c>
      <c r="G176" s="251"/>
      <c r="H176" s="255">
        <v>88.870000000000005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145</v>
      </c>
      <c r="AU176" s="261" t="s">
        <v>86</v>
      </c>
      <c r="AV176" s="13" t="s">
        <v>86</v>
      </c>
      <c r="AW176" s="13" t="s">
        <v>34</v>
      </c>
      <c r="AX176" s="13" t="s">
        <v>77</v>
      </c>
      <c r="AY176" s="261" t="s">
        <v>134</v>
      </c>
    </row>
    <row r="177" s="15" customFormat="1">
      <c r="A177" s="15"/>
      <c r="B177" s="273"/>
      <c r="C177" s="274"/>
      <c r="D177" s="252" t="s">
        <v>145</v>
      </c>
      <c r="E177" s="275" t="s">
        <v>1</v>
      </c>
      <c r="F177" s="276" t="s">
        <v>230</v>
      </c>
      <c r="G177" s="274"/>
      <c r="H177" s="275" t="s">
        <v>1</v>
      </c>
      <c r="I177" s="277"/>
      <c r="J177" s="274"/>
      <c r="K177" s="274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145</v>
      </c>
      <c r="AU177" s="282" t="s">
        <v>86</v>
      </c>
      <c r="AV177" s="15" t="s">
        <v>82</v>
      </c>
      <c r="AW177" s="15" t="s">
        <v>34</v>
      </c>
      <c r="AX177" s="15" t="s">
        <v>77</v>
      </c>
      <c r="AY177" s="282" t="s">
        <v>134</v>
      </c>
    </row>
    <row r="178" s="13" customFormat="1">
      <c r="A178" s="13"/>
      <c r="B178" s="250"/>
      <c r="C178" s="251"/>
      <c r="D178" s="252" t="s">
        <v>145</v>
      </c>
      <c r="E178" s="253" t="s">
        <v>1</v>
      </c>
      <c r="F178" s="254" t="s">
        <v>549</v>
      </c>
      <c r="G178" s="251"/>
      <c r="H178" s="255">
        <v>127.609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145</v>
      </c>
      <c r="AU178" s="261" t="s">
        <v>86</v>
      </c>
      <c r="AV178" s="13" t="s">
        <v>86</v>
      </c>
      <c r="AW178" s="13" t="s">
        <v>34</v>
      </c>
      <c r="AX178" s="13" t="s">
        <v>77</v>
      </c>
      <c r="AY178" s="261" t="s">
        <v>134</v>
      </c>
    </row>
    <row r="179" s="14" customFormat="1">
      <c r="A179" s="14"/>
      <c r="B179" s="262"/>
      <c r="C179" s="263"/>
      <c r="D179" s="252" t="s">
        <v>145</v>
      </c>
      <c r="E179" s="264" t="s">
        <v>1</v>
      </c>
      <c r="F179" s="265" t="s">
        <v>153</v>
      </c>
      <c r="G179" s="263"/>
      <c r="H179" s="266">
        <v>216.47899999999999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145</v>
      </c>
      <c r="AU179" s="272" t="s">
        <v>86</v>
      </c>
      <c r="AV179" s="14" t="s">
        <v>92</v>
      </c>
      <c r="AW179" s="14" t="s">
        <v>34</v>
      </c>
      <c r="AX179" s="14" t="s">
        <v>82</v>
      </c>
      <c r="AY179" s="272" t="s">
        <v>134</v>
      </c>
    </row>
    <row r="180" s="2" customFormat="1" ht="24.15" customHeight="1">
      <c r="A180" s="38"/>
      <c r="B180" s="39"/>
      <c r="C180" s="236" t="s">
        <v>232</v>
      </c>
      <c r="D180" s="236" t="s">
        <v>137</v>
      </c>
      <c r="E180" s="237" t="s">
        <v>233</v>
      </c>
      <c r="F180" s="238" t="s">
        <v>234</v>
      </c>
      <c r="G180" s="239" t="s">
        <v>140</v>
      </c>
      <c r="H180" s="240">
        <v>13.767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0.019949999999999999</v>
      </c>
      <c r="R180" s="246">
        <f>Q180*H180</f>
        <v>0.27465164999999997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92</v>
      </c>
      <c r="AT180" s="248" t="s">
        <v>137</v>
      </c>
      <c r="AU180" s="248" t="s">
        <v>86</v>
      </c>
      <c r="AY180" s="17" t="s">
        <v>134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82</v>
      </c>
      <c r="BK180" s="249">
        <f>ROUND(I180*H180,2)</f>
        <v>0</v>
      </c>
      <c r="BL180" s="17" t="s">
        <v>92</v>
      </c>
      <c r="BM180" s="248" t="s">
        <v>550</v>
      </c>
    </row>
    <row r="181" s="13" customFormat="1">
      <c r="A181" s="13"/>
      <c r="B181" s="250"/>
      <c r="C181" s="251"/>
      <c r="D181" s="252" t="s">
        <v>145</v>
      </c>
      <c r="E181" s="253" t="s">
        <v>1</v>
      </c>
      <c r="F181" s="254" t="s">
        <v>542</v>
      </c>
      <c r="G181" s="251"/>
      <c r="H181" s="255">
        <v>8.8870000000000005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145</v>
      </c>
      <c r="AU181" s="261" t="s">
        <v>86</v>
      </c>
      <c r="AV181" s="13" t="s">
        <v>86</v>
      </c>
      <c r="AW181" s="13" t="s">
        <v>34</v>
      </c>
      <c r="AX181" s="13" t="s">
        <v>77</v>
      </c>
      <c r="AY181" s="261" t="s">
        <v>134</v>
      </c>
    </row>
    <row r="182" s="13" customFormat="1">
      <c r="A182" s="13"/>
      <c r="B182" s="250"/>
      <c r="C182" s="251"/>
      <c r="D182" s="252" t="s">
        <v>145</v>
      </c>
      <c r="E182" s="253" t="s">
        <v>1</v>
      </c>
      <c r="F182" s="254" t="s">
        <v>86</v>
      </c>
      <c r="G182" s="251"/>
      <c r="H182" s="255">
        <v>2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145</v>
      </c>
      <c r="AU182" s="261" t="s">
        <v>86</v>
      </c>
      <c r="AV182" s="13" t="s">
        <v>86</v>
      </c>
      <c r="AW182" s="13" t="s">
        <v>34</v>
      </c>
      <c r="AX182" s="13" t="s">
        <v>77</v>
      </c>
      <c r="AY182" s="261" t="s">
        <v>134</v>
      </c>
    </row>
    <row r="183" s="13" customFormat="1">
      <c r="A183" s="13"/>
      <c r="B183" s="250"/>
      <c r="C183" s="251"/>
      <c r="D183" s="252" t="s">
        <v>145</v>
      </c>
      <c r="E183" s="253" t="s">
        <v>1</v>
      </c>
      <c r="F183" s="254" t="s">
        <v>528</v>
      </c>
      <c r="G183" s="251"/>
      <c r="H183" s="255">
        <v>2.8799999999999999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145</v>
      </c>
      <c r="AU183" s="261" t="s">
        <v>86</v>
      </c>
      <c r="AV183" s="13" t="s">
        <v>86</v>
      </c>
      <c r="AW183" s="13" t="s">
        <v>34</v>
      </c>
      <c r="AX183" s="13" t="s">
        <v>77</v>
      </c>
      <c r="AY183" s="261" t="s">
        <v>134</v>
      </c>
    </row>
    <row r="184" s="14" customFormat="1">
      <c r="A184" s="14"/>
      <c r="B184" s="262"/>
      <c r="C184" s="263"/>
      <c r="D184" s="252" t="s">
        <v>145</v>
      </c>
      <c r="E184" s="264" t="s">
        <v>1</v>
      </c>
      <c r="F184" s="265" t="s">
        <v>153</v>
      </c>
      <c r="G184" s="263"/>
      <c r="H184" s="266">
        <v>13.767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145</v>
      </c>
      <c r="AU184" s="272" t="s">
        <v>86</v>
      </c>
      <c r="AV184" s="14" t="s">
        <v>92</v>
      </c>
      <c r="AW184" s="14" t="s">
        <v>34</v>
      </c>
      <c r="AX184" s="14" t="s">
        <v>82</v>
      </c>
      <c r="AY184" s="272" t="s">
        <v>134</v>
      </c>
    </row>
    <row r="185" s="2" customFormat="1" ht="14.4" customHeight="1">
      <c r="A185" s="38"/>
      <c r="B185" s="39"/>
      <c r="C185" s="236" t="s">
        <v>236</v>
      </c>
      <c r="D185" s="236" t="s">
        <v>137</v>
      </c>
      <c r="E185" s="237" t="s">
        <v>237</v>
      </c>
      <c r="F185" s="238" t="s">
        <v>238</v>
      </c>
      <c r="G185" s="239" t="s">
        <v>140</v>
      </c>
      <c r="H185" s="240">
        <v>93.75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42</v>
      </c>
      <c r="O185" s="91"/>
      <c r="P185" s="246">
        <f>O185*H185</f>
        <v>0</v>
      </c>
      <c r="Q185" s="246">
        <v>0.00158</v>
      </c>
      <c r="R185" s="246">
        <f>Q185*H185</f>
        <v>0.14812500000000001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92</v>
      </c>
      <c r="AT185" s="248" t="s">
        <v>137</v>
      </c>
      <c r="AU185" s="248" t="s">
        <v>86</v>
      </c>
      <c r="AY185" s="17" t="s">
        <v>134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82</v>
      </c>
      <c r="BK185" s="249">
        <f>ROUND(I185*H185,2)</f>
        <v>0</v>
      </c>
      <c r="BL185" s="17" t="s">
        <v>92</v>
      </c>
      <c r="BM185" s="248" t="s">
        <v>551</v>
      </c>
    </row>
    <row r="186" s="13" customFormat="1">
      <c r="A186" s="13"/>
      <c r="B186" s="250"/>
      <c r="C186" s="251"/>
      <c r="D186" s="252" t="s">
        <v>145</v>
      </c>
      <c r="E186" s="253" t="s">
        <v>1</v>
      </c>
      <c r="F186" s="254" t="s">
        <v>545</v>
      </c>
      <c r="G186" s="251"/>
      <c r="H186" s="255">
        <v>88.870000000000005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145</v>
      </c>
      <c r="AU186" s="261" t="s">
        <v>86</v>
      </c>
      <c r="AV186" s="13" t="s">
        <v>86</v>
      </c>
      <c r="AW186" s="13" t="s">
        <v>34</v>
      </c>
      <c r="AX186" s="13" t="s">
        <v>77</v>
      </c>
      <c r="AY186" s="261" t="s">
        <v>134</v>
      </c>
    </row>
    <row r="187" s="13" customFormat="1">
      <c r="A187" s="13"/>
      <c r="B187" s="250"/>
      <c r="C187" s="251"/>
      <c r="D187" s="252" t="s">
        <v>145</v>
      </c>
      <c r="E187" s="253" t="s">
        <v>1</v>
      </c>
      <c r="F187" s="254" t="s">
        <v>86</v>
      </c>
      <c r="G187" s="251"/>
      <c r="H187" s="255">
        <v>2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145</v>
      </c>
      <c r="AU187" s="261" t="s">
        <v>86</v>
      </c>
      <c r="AV187" s="13" t="s">
        <v>86</v>
      </c>
      <c r="AW187" s="13" t="s">
        <v>34</v>
      </c>
      <c r="AX187" s="13" t="s">
        <v>77</v>
      </c>
      <c r="AY187" s="261" t="s">
        <v>134</v>
      </c>
    </row>
    <row r="188" s="13" customFormat="1">
      <c r="A188" s="13"/>
      <c r="B188" s="250"/>
      <c r="C188" s="251"/>
      <c r="D188" s="252" t="s">
        <v>145</v>
      </c>
      <c r="E188" s="253" t="s">
        <v>1</v>
      </c>
      <c r="F188" s="254" t="s">
        <v>528</v>
      </c>
      <c r="G188" s="251"/>
      <c r="H188" s="255">
        <v>2.8799999999999999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145</v>
      </c>
      <c r="AU188" s="261" t="s">
        <v>86</v>
      </c>
      <c r="AV188" s="13" t="s">
        <v>86</v>
      </c>
      <c r="AW188" s="13" t="s">
        <v>34</v>
      </c>
      <c r="AX188" s="13" t="s">
        <v>77</v>
      </c>
      <c r="AY188" s="261" t="s">
        <v>134</v>
      </c>
    </row>
    <row r="189" s="14" customFormat="1">
      <c r="A189" s="14"/>
      <c r="B189" s="262"/>
      <c r="C189" s="263"/>
      <c r="D189" s="252" t="s">
        <v>145</v>
      </c>
      <c r="E189" s="264" t="s">
        <v>1</v>
      </c>
      <c r="F189" s="265" t="s">
        <v>153</v>
      </c>
      <c r="G189" s="263"/>
      <c r="H189" s="266">
        <v>93.75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145</v>
      </c>
      <c r="AU189" s="272" t="s">
        <v>86</v>
      </c>
      <c r="AV189" s="14" t="s">
        <v>92</v>
      </c>
      <c r="AW189" s="14" t="s">
        <v>34</v>
      </c>
      <c r="AX189" s="14" t="s">
        <v>82</v>
      </c>
      <c r="AY189" s="272" t="s">
        <v>134</v>
      </c>
    </row>
    <row r="190" s="12" customFormat="1" ht="22.8" customHeight="1">
      <c r="A190" s="12"/>
      <c r="B190" s="220"/>
      <c r="C190" s="221"/>
      <c r="D190" s="222" t="s">
        <v>76</v>
      </c>
      <c r="E190" s="234" t="s">
        <v>240</v>
      </c>
      <c r="F190" s="234" t="s">
        <v>241</v>
      </c>
      <c r="G190" s="221"/>
      <c r="H190" s="221"/>
      <c r="I190" s="224"/>
      <c r="J190" s="235">
        <f>BK190</f>
        <v>0</v>
      </c>
      <c r="K190" s="221"/>
      <c r="L190" s="226"/>
      <c r="M190" s="227"/>
      <c r="N190" s="228"/>
      <c r="O190" s="228"/>
      <c r="P190" s="229">
        <f>SUM(P191:P197)</f>
        <v>0</v>
      </c>
      <c r="Q190" s="228"/>
      <c r="R190" s="229">
        <f>SUM(R191:R197)</f>
        <v>0</v>
      </c>
      <c r="S190" s="228"/>
      <c r="T190" s="230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1" t="s">
        <v>82</v>
      </c>
      <c r="AT190" s="232" t="s">
        <v>76</v>
      </c>
      <c r="AU190" s="232" t="s">
        <v>82</v>
      </c>
      <c r="AY190" s="231" t="s">
        <v>134</v>
      </c>
      <c r="BK190" s="233">
        <f>SUM(BK191:BK197)</f>
        <v>0</v>
      </c>
    </row>
    <row r="191" s="2" customFormat="1" ht="24.15" customHeight="1">
      <c r="A191" s="38"/>
      <c r="B191" s="39"/>
      <c r="C191" s="236" t="s">
        <v>242</v>
      </c>
      <c r="D191" s="236" t="s">
        <v>137</v>
      </c>
      <c r="E191" s="237" t="s">
        <v>243</v>
      </c>
      <c r="F191" s="238" t="s">
        <v>244</v>
      </c>
      <c r="G191" s="239" t="s">
        <v>245</v>
      </c>
      <c r="H191" s="240">
        <v>0.88500000000000001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42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92</v>
      </c>
      <c r="AT191" s="248" t="s">
        <v>137</v>
      </c>
      <c r="AU191" s="248" t="s">
        <v>86</v>
      </c>
      <c r="AY191" s="17" t="s">
        <v>134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82</v>
      </c>
      <c r="BK191" s="249">
        <f>ROUND(I191*H191,2)</f>
        <v>0</v>
      </c>
      <c r="BL191" s="17" t="s">
        <v>92</v>
      </c>
      <c r="BM191" s="248" t="s">
        <v>552</v>
      </c>
    </row>
    <row r="192" s="2" customFormat="1" ht="24.15" customHeight="1">
      <c r="A192" s="38"/>
      <c r="B192" s="39"/>
      <c r="C192" s="236" t="s">
        <v>7</v>
      </c>
      <c r="D192" s="236" t="s">
        <v>137</v>
      </c>
      <c r="E192" s="237" t="s">
        <v>247</v>
      </c>
      <c r="F192" s="238" t="s">
        <v>248</v>
      </c>
      <c r="G192" s="239" t="s">
        <v>245</v>
      </c>
      <c r="H192" s="240">
        <v>4.4249999999999998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42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92</v>
      </c>
      <c r="AT192" s="248" t="s">
        <v>137</v>
      </c>
      <c r="AU192" s="248" t="s">
        <v>86</v>
      </c>
      <c r="AY192" s="17" t="s">
        <v>134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82</v>
      </c>
      <c r="BK192" s="249">
        <f>ROUND(I192*H192,2)</f>
        <v>0</v>
      </c>
      <c r="BL192" s="17" t="s">
        <v>92</v>
      </c>
      <c r="BM192" s="248" t="s">
        <v>553</v>
      </c>
    </row>
    <row r="193" s="13" customFormat="1">
      <c r="A193" s="13"/>
      <c r="B193" s="250"/>
      <c r="C193" s="251"/>
      <c r="D193" s="252" t="s">
        <v>145</v>
      </c>
      <c r="E193" s="253" t="s">
        <v>1</v>
      </c>
      <c r="F193" s="254" t="s">
        <v>554</v>
      </c>
      <c r="G193" s="251"/>
      <c r="H193" s="255">
        <v>4.4249999999999998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145</v>
      </c>
      <c r="AU193" s="261" t="s">
        <v>86</v>
      </c>
      <c r="AV193" s="13" t="s">
        <v>86</v>
      </c>
      <c r="AW193" s="13" t="s">
        <v>34</v>
      </c>
      <c r="AX193" s="13" t="s">
        <v>82</v>
      </c>
      <c r="AY193" s="261" t="s">
        <v>134</v>
      </c>
    </row>
    <row r="194" s="2" customFormat="1" ht="24.15" customHeight="1">
      <c r="A194" s="38"/>
      <c r="B194" s="39"/>
      <c r="C194" s="236" t="s">
        <v>251</v>
      </c>
      <c r="D194" s="236" t="s">
        <v>137</v>
      </c>
      <c r="E194" s="237" t="s">
        <v>252</v>
      </c>
      <c r="F194" s="238" t="s">
        <v>253</v>
      </c>
      <c r="G194" s="239" t="s">
        <v>245</v>
      </c>
      <c r="H194" s="240">
        <v>0.88500000000000001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42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92</v>
      </c>
      <c r="AT194" s="248" t="s">
        <v>137</v>
      </c>
      <c r="AU194" s="248" t="s">
        <v>86</v>
      </c>
      <c r="AY194" s="17" t="s">
        <v>134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82</v>
      </c>
      <c r="BK194" s="249">
        <f>ROUND(I194*H194,2)</f>
        <v>0</v>
      </c>
      <c r="BL194" s="17" t="s">
        <v>92</v>
      </c>
      <c r="BM194" s="248" t="s">
        <v>555</v>
      </c>
    </row>
    <row r="195" s="2" customFormat="1" ht="24.15" customHeight="1">
      <c r="A195" s="38"/>
      <c r="B195" s="39"/>
      <c r="C195" s="236" t="s">
        <v>255</v>
      </c>
      <c r="D195" s="236" t="s">
        <v>137</v>
      </c>
      <c r="E195" s="237" t="s">
        <v>256</v>
      </c>
      <c r="F195" s="238" t="s">
        <v>257</v>
      </c>
      <c r="G195" s="239" t="s">
        <v>245</v>
      </c>
      <c r="H195" s="240">
        <v>7.9649999999999999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42</v>
      </c>
      <c r="O195" s="91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92</v>
      </c>
      <c r="AT195" s="248" t="s">
        <v>137</v>
      </c>
      <c r="AU195" s="248" t="s">
        <v>86</v>
      </c>
      <c r="AY195" s="17" t="s">
        <v>134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82</v>
      </c>
      <c r="BK195" s="249">
        <f>ROUND(I195*H195,2)</f>
        <v>0</v>
      </c>
      <c r="BL195" s="17" t="s">
        <v>92</v>
      </c>
      <c r="BM195" s="248" t="s">
        <v>556</v>
      </c>
    </row>
    <row r="196" s="13" customFormat="1">
      <c r="A196" s="13"/>
      <c r="B196" s="250"/>
      <c r="C196" s="251"/>
      <c r="D196" s="252" t="s">
        <v>145</v>
      </c>
      <c r="E196" s="253" t="s">
        <v>1</v>
      </c>
      <c r="F196" s="254" t="s">
        <v>557</v>
      </c>
      <c r="G196" s="251"/>
      <c r="H196" s="255">
        <v>7.9649999999999999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145</v>
      </c>
      <c r="AU196" s="261" t="s">
        <v>86</v>
      </c>
      <c r="AV196" s="13" t="s">
        <v>86</v>
      </c>
      <c r="AW196" s="13" t="s">
        <v>34</v>
      </c>
      <c r="AX196" s="13" t="s">
        <v>82</v>
      </c>
      <c r="AY196" s="261" t="s">
        <v>134</v>
      </c>
    </row>
    <row r="197" s="2" customFormat="1" ht="24.15" customHeight="1">
      <c r="A197" s="38"/>
      <c r="B197" s="39"/>
      <c r="C197" s="236" t="s">
        <v>260</v>
      </c>
      <c r="D197" s="236" t="s">
        <v>137</v>
      </c>
      <c r="E197" s="237" t="s">
        <v>261</v>
      </c>
      <c r="F197" s="238" t="s">
        <v>262</v>
      </c>
      <c r="G197" s="239" t="s">
        <v>245</v>
      </c>
      <c r="H197" s="240">
        <v>0.88500000000000001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92</v>
      </c>
      <c r="AT197" s="248" t="s">
        <v>137</v>
      </c>
      <c r="AU197" s="248" t="s">
        <v>86</v>
      </c>
      <c r="AY197" s="17" t="s">
        <v>134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82</v>
      </c>
      <c r="BK197" s="249">
        <f>ROUND(I197*H197,2)</f>
        <v>0</v>
      </c>
      <c r="BL197" s="17" t="s">
        <v>92</v>
      </c>
      <c r="BM197" s="248" t="s">
        <v>558</v>
      </c>
    </row>
    <row r="198" s="12" customFormat="1" ht="22.8" customHeight="1">
      <c r="A198" s="12"/>
      <c r="B198" s="220"/>
      <c r="C198" s="221"/>
      <c r="D198" s="222" t="s">
        <v>76</v>
      </c>
      <c r="E198" s="234" t="s">
        <v>264</v>
      </c>
      <c r="F198" s="234" t="s">
        <v>265</v>
      </c>
      <c r="G198" s="221"/>
      <c r="H198" s="221"/>
      <c r="I198" s="224"/>
      <c r="J198" s="235">
        <f>BK198</f>
        <v>0</v>
      </c>
      <c r="K198" s="221"/>
      <c r="L198" s="226"/>
      <c r="M198" s="227"/>
      <c r="N198" s="228"/>
      <c r="O198" s="228"/>
      <c r="P198" s="229">
        <f>P199</f>
        <v>0</v>
      </c>
      <c r="Q198" s="228"/>
      <c r="R198" s="229">
        <f>R199</f>
        <v>0</v>
      </c>
      <c r="S198" s="228"/>
      <c r="T198" s="230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1" t="s">
        <v>82</v>
      </c>
      <c r="AT198" s="232" t="s">
        <v>76</v>
      </c>
      <c r="AU198" s="232" t="s">
        <v>82</v>
      </c>
      <c r="AY198" s="231" t="s">
        <v>134</v>
      </c>
      <c r="BK198" s="233">
        <f>BK199</f>
        <v>0</v>
      </c>
    </row>
    <row r="199" s="2" customFormat="1" ht="14.4" customHeight="1">
      <c r="A199" s="38"/>
      <c r="B199" s="39"/>
      <c r="C199" s="236" t="s">
        <v>266</v>
      </c>
      <c r="D199" s="236" t="s">
        <v>137</v>
      </c>
      <c r="E199" s="237" t="s">
        <v>267</v>
      </c>
      <c r="F199" s="238" t="s">
        <v>268</v>
      </c>
      <c r="G199" s="239" t="s">
        <v>245</v>
      </c>
      <c r="H199" s="240">
        <v>12.019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42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92</v>
      </c>
      <c r="AT199" s="248" t="s">
        <v>137</v>
      </c>
      <c r="AU199" s="248" t="s">
        <v>86</v>
      </c>
      <c r="AY199" s="17" t="s">
        <v>134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82</v>
      </c>
      <c r="BK199" s="249">
        <f>ROUND(I199*H199,2)</f>
        <v>0</v>
      </c>
      <c r="BL199" s="17" t="s">
        <v>92</v>
      </c>
      <c r="BM199" s="248" t="s">
        <v>559</v>
      </c>
    </row>
    <row r="200" s="12" customFormat="1" ht="25.92" customHeight="1">
      <c r="A200" s="12"/>
      <c r="B200" s="220"/>
      <c r="C200" s="221"/>
      <c r="D200" s="222" t="s">
        <v>76</v>
      </c>
      <c r="E200" s="223" t="s">
        <v>270</v>
      </c>
      <c r="F200" s="223" t="s">
        <v>271</v>
      </c>
      <c r="G200" s="221"/>
      <c r="H200" s="221"/>
      <c r="I200" s="224"/>
      <c r="J200" s="225">
        <f>BK200</f>
        <v>0</v>
      </c>
      <c r="K200" s="221"/>
      <c r="L200" s="226"/>
      <c r="M200" s="227"/>
      <c r="N200" s="228"/>
      <c r="O200" s="228"/>
      <c r="P200" s="229">
        <f>P201+P206+P211+P232</f>
        <v>0</v>
      </c>
      <c r="Q200" s="228"/>
      <c r="R200" s="229">
        <f>R201+R206+R211+R232</f>
        <v>0.35497431999999995</v>
      </c>
      <c r="S200" s="228"/>
      <c r="T200" s="230">
        <f>T201+T206+T211+T232</f>
        <v>0.08535878999999999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86</v>
      </c>
      <c r="AT200" s="232" t="s">
        <v>76</v>
      </c>
      <c r="AU200" s="232" t="s">
        <v>77</v>
      </c>
      <c r="AY200" s="231" t="s">
        <v>134</v>
      </c>
      <c r="BK200" s="233">
        <f>BK201+BK206+BK211+BK232</f>
        <v>0</v>
      </c>
    </row>
    <row r="201" s="12" customFormat="1" ht="22.8" customHeight="1">
      <c r="A201" s="12"/>
      <c r="B201" s="220"/>
      <c r="C201" s="221"/>
      <c r="D201" s="222" t="s">
        <v>76</v>
      </c>
      <c r="E201" s="234" t="s">
        <v>560</v>
      </c>
      <c r="F201" s="234" t="s">
        <v>561</v>
      </c>
      <c r="G201" s="221"/>
      <c r="H201" s="221"/>
      <c r="I201" s="224"/>
      <c r="J201" s="235">
        <f>BK201</f>
        <v>0</v>
      </c>
      <c r="K201" s="221"/>
      <c r="L201" s="226"/>
      <c r="M201" s="227"/>
      <c r="N201" s="228"/>
      <c r="O201" s="228"/>
      <c r="P201" s="229">
        <f>SUM(P202:P205)</f>
        <v>0</v>
      </c>
      <c r="Q201" s="228"/>
      <c r="R201" s="229">
        <f>SUM(R202:R205)</f>
        <v>0.01021</v>
      </c>
      <c r="S201" s="228"/>
      <c r="T201" s="230">
        <f>SUM(T202:T205)</f>
        <v>0.032000000000000001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1" t="s">
        <v>86</v>
      </c>
      <c r="AT201" s="232" t="s">
        <v>76</v>
      </c>
      <c r="AU201" s="232" t="s">
        <v>82</v>
      </c>
      <c r="AY201" s="231" t="s">
        <v>134</v>
      </c>
      <c r="BK201" s="233">
        <f>SUM(BK202:BK205)</f>
        <v>0</v>
      </c>
    </row>
    <row r="202" s="2" customFormat="1" ht="14.4" customHeight="1">
      <c r="A202" s="38"/>
      <c r="B202" s="39"/>
      <c r="C202" s="236" t="s">
        <v>562</v>
      </c>
      <c r="D202" s="236" t="s">
        <v>137</v>
      </c>
      <c r="E202" s="237" t="s">
        <v>563</v>
      </c>
      <c r="F202" s="238" t="s">
        <v>564</v>
      </c>
      <c r="G202" s="239" t="s">
        <v>169</v>
      </c>
      <c r="H202" s="240">
        <v>10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42</v>
      </c>
      <c r="O202" s="91"/>
      <c r="P202" s="246">
        <f>O202*H202</f>
        <v>0</v>
      </c>
      <c r="Q202" s="246">
        <v>2.0000000000000002E-05</v>
      </c>
      <c r="R202" s="246">
        <f>Q202*H202</f>
        <v>0.00020000000000000001</v>
      </c>
      <c r="S202" s="246">
        <v>0.0032000000000000002</v>
      </c>
      <c r="T202" s="247">
        <f>S202*H202</f>
        <v>0.032000000000000001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188</v>
      </c>
      <c r="AT202" s="248" t="s">
        <v>137</v>
      </c>
      <c r="AU202" s="248" t="s">
        <v>86</v>
      </c>
      <c r="AY202" s="17" t="s">
        <v>134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82</v>
      </c>
      <c r="BK202" s="249">
        <f>ROUND(I202*H202,2)</f>
        <v>0</v>
      </c>
      <c r="BL202" s="17" t="s">
        <v>188</v>
      </c>
      <c r="BM202" s="248" t="s">
        <v>565</v>
      </c>
    </row>
    <row r="203" s="2" customFormat="1" ht="14.4" customHeight="1">
      <c r="A203" s="38"/>
      <c r="B203" s="39"/>
      <c r="C203" s="236" t="s">
        <v>566</v>
      </c>
      <c r="D203" s="236" t="s">
        <v>137</v>
      </c>
      <c r="E203" s="237" t="s">
        <v>567</v>
      </c>
      <c r="F203" s="238" t="s">
        <v>568</v>
      </c>
      <c r="G203" s="239" t="s">
        <v>169</v>
      </c>
      <c r="H203" s="240">
        <v>100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42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188</v>
      </c>
      <c r="AT203" s="248" t="s">
        <v>137</v>
      </c>
      <c r="AU203" s="248" t="s">
        <v>86</v>
      </c>
      <c r="AY203" s="17" t="s">
        <v>134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82</v>
      </c>
      <c r="BK203" s="249">
        <f>ROUND(I203*H203,2)</f>
        <v>0</v>
      </c>
      <c r="BL203" s="17" t="s">
        <v>188</v>
      </c>
      <c r="BM203" s="248" t="s">
        <v>569</v>
      </c>
    </row>
    <row r="204" s="2" customFormat="1" ht="24.15" customHeight="1">
      <c r="A204" s="38"/>
      <c r="B204" s="39"/>
      <c r="C204" s="236" t="s">
        <v>506</v>
      </c>
      <c r="D204" s="236" t="s">
        <v>137</v>
      </c>
      <c r="E204" s="237" t="s">
        <v>570</v>
      </c>
      <c r="F204" s="238" t="s">
        <v>571</v>
      </c>
      <c r="G204" s="239" t="s">
        <v>169</v>
      </c>
      <c r="H204" s="240">
        <v>10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42</v>
      </c>
      <c r="O204" s="91"/>
      <c r="P204" s="246">
        <f>O204*H204</f>
        <v>0</v>
      </c>
      <c r="Q204" s="246">
        <v>0.00033</v>
      </c>
      <c r="R204" s="246">
        <f>Q204*H204</f>
        <v>0.0033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188</v>
      </c>
      <c r="AT204" s="248" t="s">
        <v>137</v>
      </c>
      <c r="AU204" s="248" t="s">
        <v>86</v>
      </c>
      <c r="AY204" s="17" t="s">
        <v>134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82</v>
      </c>
      <c r="BK204" s="249">
        <f>ROUND(I204*H204,2)</f>
        <v>0</v>
      </c>
      <c r="BL204" s="17" t="s">
        <v>188</v>
      </c>
      <c r="BM204" s="248" t="s">
        <v>572</v>
      </c>
    </row>
    <row r="205" s="2" customFormat="1" ht="24.15" customHeight="1">
      <c r="A205" s="38"/>
      <c r="B205" s="39"/>
      <c r="C205" s="288" t="s">
        <v>508</v>
      </c>
      <c r="D205" s="288" t="s">
        <v>573</v>
      </c>
      <c r="E205" s="289" t="s">
        <v>574</v>
      </c>
      <c r="F205" s="290" t="s">
        <v>575</v>
      </c>
      <c r="G205" s="291" t="s">
        <v>169</v>
      </c>
      <c r="H205" s="292">
        <v>11</v>
      </c>
      <c r="I205" s="293"/>
      <c r="J205" s="294">
        <f>ROUND(I205*H205,2)</f>
        <v>0</v>
      </c>
      <c r="K205" s="295"/>
      <c r="L205" s="296"/>
      <c r="M205" s="297" t="s">
        <v>1</v>
      </c>
      <c r="N205" s="298" t="s">
        <v>42</v>
      </c>
      <c r="O205" s="91"/>
      <c r="P205" s="246">
        <f>O205*H205</f>
        <v>0</v>
      </c>
      <c r="Q205" s="246">
        <v>0.00060999999999999997</v>
      </c>
      <c r="R205" s="246">
        <f>Q205*H205</f>
        <v>0.0067099999999999998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306</v>
      </c>
      <c r="AT205" s="248" t="s">
        <v>573</v>
      </c>
      <c r="AU205" s="248" t="s">
        <v>86</v>
      </c>
      <c r="AY205" s="17" t="s">
        <v>134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82</v>
      </c>
      <c r="BK205" s="249">
        <f>ROUND(I205*H205,2)</f>
        <v>0</v>
      </c>
      <c r="BL205" s="17" t="s">
        <v>188</v>
      </c>
      <c r="BM205" s="248" t="s">
        <v>576</v>
      </c>
    </row>
    <row r="206" s="12" customFormat="1" ht="22.8" customHeight="1">
      <c r="A206" s="12"/>
      <c r="B206" s="220"/>
      <c r="C206" s="221"/>
      <c r="D206" s="222" t="s">
        <v>76</v>
      </c>
      <c r="E206" s="234" t="s">
        <v>577</v>
      </c>
      <c r="F206" s="234" t="s">
        <v>578</v>
      </c>
      <c r="G206" s="221"/>
      <c r="H206" s="221"/>
      <c r="I206" s="224"/>
      <c r="J206" s="235">
        <f>BK206</f>
        <v>0</v>
      </c>
      <c r="K206" s="221"/>
      <c r="L206" s="226"/>
      <c r="M206" s="227"/>
      <c r="N206" s="228"/>
      <c r="O206" s="228"/>
      <c r="P206" s="229">
        <f>SUM(P207:P210)</f>
        <v>0</v>
      </c>
      <c r="Q206" s="228"/>
      <c r="R206" s="229">
        <f>SUM(R207:R210)</f>
        <v>0</v>
      </c>
      <c r="S206" s="228"/>
      <c r="T206" s="230">
        <f>SUM(T207:T210)</f>
        <v>0.0138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1" t="s">
        <v>86</v>
      </c>
      <c r="AT206" s="232" t="s">
        <v>76</v>
      </c>
      <c r="AU206" s="232" t="s">
        <v>82</v>
      </c>
      <c r="AY206" s="231" t="s">
        <v>134</v>
      </c>
      <c r="BK206" s="233">
        <f>SUM(BK207:BK210)</f>
        <v>0</v>
      </c>
    </row>
    <row r="207" s="2" customFormat="1" ht="14.4" customHeight="1">
      <c r="A207" s="38"/>
      <c r="B207" s="39"/>
      <c r="C207" s="236" t="s">
        <v>500</v>
      </c>
      <c r="D207" s="236" t="s">
        <v>137</v>
      </c>
      <c r="E207" s="237" t="s">
        <v>579</v>
      </c>
      <c r="F207" s="238" t="s">
        <v>580</v>
      </c>
      <c r="G207" s="239" t="s">
        <v>277</v>
      </c>
      <c r="H207" s="240">
        <v>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42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188</v>
      </c>
      <c r="AT207" s="248" t="s">
        <v>137</v>
      </c>
      <c r="AU207" s="248" t="s">
        <v>86</v>
      </c>
      <c r="AY207" s="17" t="s">
        <v>134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82</v>
      </c>
      <c r="BK207" s="249">
        <f>ROUND(I207*H207,2)</f>
        <v>0</v>
      </c>
      <c r="BL207" s="17" t="s">
        <v>188</v>
      </c>
      <c r="BM207" s="248" t="s">
        <v>581</v>
      </c>
    </row>
    <row r="208" s="2" customFormat="1" ht="14.4" customHeight="1">
      <c r="A208" s="38"/>
      <c r="B208" s="39"/>
      <c r="C208" s="288" t="s">
        <v>502</v>
      </c>
      <c r="D208" s="288" t="s">
        <v>573</v>
      </c>
      <c r="E208" s="289" t="s">
        <v>582</v>
      </c>
      <c r="F208" s="290" t="s">
        <v>583</v>
      </c>
      <c r="G208" s="291" t="s">
        <v>584</v>
      </c>
      <c r="H208" s="292">
        <v>1</v>
      </c>
      <c r="I208" s="293"/>
      <c r="J208" s="294">
        <f>ROUND(I208*H208,2)</f>
        <v>0</v>
      </c>
      <c r="K208" s="295"/>
      <c r="L208" s="296"/>
      <c r="M208" s="297" t="s">
        <v>1</v>
      </c>
      <c r="N208" s="298" t="s">
        <v>42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306</v>
      </c>
      <c r="AT208" s="248" t="s">
        <v>573</v>
      </c>
      <c r="AU208" s="248" t="s">
        <v>86</v>
      </c>
      <c r="AY208" s="17" t="s">
        <v>134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82</v>
      </c>
      <c r="BK208" s="249">
        <f>ROUND(I208*H208,2)</f>
        <v>0</v>
      </c>
      <c r="BL208" s="17" t="s">
        <v>188</v>
      </c>
      <c r="BM208" s="248" t="s">
        <v>585</v>
      </c>
    </row>
    <row r="209" s="2" customFormat="1" ht="24.15" customHeight="1">
      <c r="A209" s="38"/>
      <c r="B209" s="39"/>
      <c r="C209" s="236" t="s">
        <v>498</v>
      </c>
      <c r="D209" s="236" t="s">
        <v>137</v>
      </c>
      <c r="E209" s="237" t="s">
        <v>586</v>
      </c>
      <c r="F209" s="238" t="s">
        <v>587</v>
      </c>
      <c r="G209" s="239" t="s">
        <v>169</v>
      </c>
      <c r="H209" s="240">
        <v>10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42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0.0013799999999999999</v>
      </c>
      <c r="T209" s="247">
        <f>S209*H209</f>
        <v>0.0138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188</v>
      </c>
      <c r="AT209" s="248" t="s">
        <v>137</v>
      </c>
      <c r="AU209" s="248" t="s">
        <v>86</v>
      </c>
      <c r="AY209" s="17" t="s">
        <v>134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82</v>
      </c>
      <c r="BK209" s="249">
        <f>ROUND(I209*H209,2)</f>
        <v>0</v>
      </c>
      <c r="BL209" s="17" t="s">
        <v>188</v>
      </c>
      <c r="BM209" s="248" t="s">
        <v>588</v>
      </c>
    </row>
    <row r="210" s="2" customFormat="1" ht="14.4" customHeight="1">
      <c r="A210" s="38"/>
      <c r="B210" s="39"/>
      <c r="C210" s="236" t="s">
        <v>504</v>
      </c>
      <c r="D210" s="236" t="s">
        <v>137</v>
      </c>
      <c r="E210" s="237" t="s">
        <v>48</v>
      </c>
      <c r="F210" s="238" t="s">
        <v>589</v>
      </c>
      <c r="G210" s="239" t="s">
        <v>293</v>
      </c>
      <c r="H210" s="240">
        <v>1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42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188</v>
      </c>
      <c r="AT210" s="248" t="s">
        <v>137</v>
      </c>
      <c r="AU210" s="248" t="s">
        <v>86</v>
      </c>
      <c r="AY210" s="17" t="s">
        <v>134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82</v>
      </c>
      <c r="BK210" s="249">
        <f>ROUND(I210*H210,2)</f>
        <v>0</v>
      </c>
      <c r="BL210" s="17" t="s">
        <v>188</v>
      </c>
      <c r="BM210" s="248" t="s">
        <v>590</v>
      </c>
    </row>
    <row r="211" s="12" customFormat="1" ht="22.8" customHeight="1">
      <c r="A211" s="12"/>
      <c r="B211" s="220"/>
      <c r="C211" s="221"/>
      <c r="D211" s="222" t="s">
        <v>76</v>
      </c>
      <c r="E211" s="234" t="s">
        <v>295</v>
      </c>
      <c r="F211" s="234" t="s">
        <v>296</v>
      </c>
      <c r="G211" s="221"/>
      <c r="H211" s="221"/>
      <c r="I211" s="224"/>
      <c r="J211" s="235">
        <f>BK211</f>
        <v>0</v>
      </c>
      <c r="K211" s="221"/>
      <c r="L211" s="226"/>
      <c r="M211" s="227"/>
      <c r="N211" s="228"/>
      <c r="O211" s="228"/>
      <c r="P211" s="229">
        <f>SUM(P212:P231)</f>
        <v>0</v>
      </c>
      <c r="Q211" s="228"/>
      <c r="R211" s="229">
        <f>SUM(R212:R231)</f>
        <v>0.11108061</v>
      </c>
      <c r="S211" s="228"/>
      <c r="T211" s="230">
        <f>SUM(T212:T231)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1" t="s">
        <v>86</v>
      </c>
      <c r="AT211" s="232" t="s">
        <v>76</v>
      </c>
      <c r="AU211" s="232" t="s">
        <v>82</v>
      </c>
      <c r="AY211" s="231" t="s">
        <v>134</v>
      </c>
      <c r="BK211" s="233">
        <f>SUM(BK212:BK231)</f>
        <v>0</v>
      </c>
    </row>
    <row r="212" s="2" customFormat="1" ht="14.4" customHeight="1">
      <c r="A212" s="38"/>
      <c r="B212" s="39"/>
      <c r="C212" s="236" t="s">
        <v>279</v>
      </c>
      <c r="D212" s="236" t="s">
        <v>137</v>
      </c>
      <c r="E212" s="237" t="s">
        <v>476</v>
      </c>
      <c r="F212" s="238" t="s">
        <v>477</v>
      </c>
      <c r="G212" s="239" t="s">
        <v>140</v>
      </c>
      <c r="H212" s="240">
        <v>100.178</v>
      </c>
      <c r="I212" s="241"/>
      <c r="J212" s="242">
        <f>ROUND(I212*H212,2)</f>
        <v>0</v>
      </c>
      <c r="K212" s="243"/>
      <c r="L212" s="44"/>
      <c r="M212" s="244" t="s">
        <v>1</v>
      </c>
      <c r="N212" s="245" t="s">
        <v>42</v>
      </c>
      <c r="O212" s="91"/>
      <c r="P212" s="246">
        <f>O212*H212</f>
        <v>0</v>
      </c>
      <c r="Q212" s="246">
        <v>6.9999999999999994E-05</v>
      </c>
      <c r="R212" s="246">
        <f>Q212*H212</f>
        <v>0.007012459999999999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188</v>
      </c>
      <c r="AT212" s="248" t="s">
        <v>137</v>
      </c>
      <c r="AU212" s="248" t="s">
        <v>86</v>
      </c>
      <c r="AY212" s="17" t="s">
        <v>134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82</v>
      </c>
      <c r="BK212" s="249">
        <f>ROUND(I212*H212,2)</f>
        <v>0</v>
      </c>
      <c r="BL212" s="17" t="s">
        <v>188</v>
      </c>
      <c r="BM212" s="248" t="s">
        <v>591</v>
      </c>
    </row>
    <row r="213" s="15" customFormat="1">
      <c r="A213" s="15"/>
      <c r="B213" s="273"/>
      <c r="C213" s="274"/>
      <c r="D213" s="252" t="s">
        <v>145</v>
      </c>
      <c r="E213" s="275" t="s">
        <v>1</v>
      </c>
      <c r="F213" s="276" t="s">
        <v>479</v>
      </c>
      <c r="G213" s="274"/>
      <c r="H213" s="275" t="s">
        <v>1</v>
      </c>
      <c r="I213" s="277"/>
      <c r="J213" s="274"/>
      <c r="K213" s="274"/>
      <c r="L213" s="278"/>
      <c r="M213" s="279"/>
      <c r="N213" s="280"/>
      <c r="O213" s="280"/>
      <c r="P213" s="280"/>
      <c r="Q213" s="280"/>
      <c r="R213" s="280"/>
      <c r="S213" s="280"/>
      <c r="T213" s="28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2" t="s">
        <v>145</v>
      </c>
      <c r="AU213" s="282" t="s">
        <v>86</v>
      </c>
      <c r="AV213" s="15" t="s">
        <v>82</v>
      </c>
      <c r="AW213" s="15" t="s">
        <v>34</v>
      </c>
      <c r="AX213" s="15" t="s">
        <v>77</v>
      </c>
      <c r="AY213" s="282" t="s">
        <v>134</v>
      </c>
    </row>
    <row r="214" s="13" customFormat="1">
      <c r="A214" s="13"/>
      <c r="B214" s="250"/>
      <c r="C214" s="251"/>
      <c r="D214" s="252" t="s">
        <v>145</v>
      </c>
      <c r="E214" s="253" t="s">
        <v>1</v>
      </c>
      <c r="F214" s="254" t="s">
        <v>592</v>
      </c>
      <c r="G214" s="251"/>
      <c r="H214" s="255">
        <v>100.178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145</v>
      </c>
      <c r="AU214" s="261" t="s">
        <v>86</v>
      </c>
      <c r="AV214" s="13" t="s">
        <v>86</v>
      </c>
      <c r="AW214" s="13" t="s">
        <v>34</v>
      </c>
      <c r="AX214" s="13" t="s">
        <v>82</v>
      </c>
      <c r="AY214" s="261" t="s">
        <v>134</v>
      </c>
    </row>
    <row r="215" s="2" customFormat="1" ht="24.15" customHeight="1">
      <c r="A215" s="38"/>
      <c r="B215" s="39"/>
      <c r="C215" s="236" t="s">
        <v>285</v>
      </c>
      <c r="D215" s="236" t="s">
        <v>137</v>
      </c>
      <c r="E215" s="237" t="s">
        <v>481</v>
      </c>
      <c r="F215" s="238" t="s">
        <v>482</v>
      </c>
      <c r="G215" s="239" t="s">
        <v>140</v>
      </c>
      <c r="H215" s="240">
        <v>100.178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42</v>
      </c>
      <c r="O215" s="91"/>
      <c r="P215" s="246">
        <f>O215*H215</f>
        <v>0</v>
      </c>
      <c r="Q215" s="246">
        <v>6.9999999999999994E-05</v>
      </c>
      <c r="R215" s="246">
        <f>Q215*H215</f>
        <v>0.007012459999999999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188</v>
      </c>
      <c r="AT215" s="248" t="s">
        <v>137</v>
      </c>
      <c r="AU215" s="248" t="s">
        <v>86</v>
      </c>
      <c r="AY215" s="17" t="s">
        <v>134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82</v>
      </c>
      <c r="BK215" s="249">
        <f>ROUND(I215*H215,2)</f>
        <v>0</v>
      </c>
      <c r="BL215" s="17" t="s">
        <v>188</v>
      </c>
      <c r="BM215" s="248" t="s">
        <v>593</v>
      </c>
    </row>
    <row r="216" s="2" customFormat="1" ht="14.4" customHeight="1">
      <c r="A216" s="38"/>
      <c r="B216" s="39"/>
      <c r="C216" s="236" t="s">
        <v>290</v>
      </c>
      <c r="D216" s="236" t="s">
        <v>137</v>
      </c>
      <c r="E216" s="237" t="s">
        <v>484</v>
      </c>
      <c r="F216" s="238" t="s">
        <v>485</v>
      </c>
      <c r="G216" s="239" t="s">
        <v>140</v>
      </c>
      <c r="H216" s="240">
        <v>100.178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42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188</v>
      </c>
      <c r="AT216" s="248" t="s">
        <v>137</v>
      </c>
      <c r="AU216" s="248" t="s">
        <v>86</v>
      </c>
      <c r="AY216" s="17" t="s">
        <v>134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82</v>
      </c>
      <c r="BK216" s="249">
        <f>ROUND(I216*H216,2)</f>
        <v>0</v>
      </c>
      <c r="BL216" s="17" t="s">
        <v>188</v>
      </c>
      <c r="BM216" s="248" t="s">
        <v>594</v>
      </c>
    </row>
    <row r="217" s="2" customFormat="1" ht="24.15" customHeight="1">
      <c r="A217" s="38"/>
      <c r="B217" s="39"/>
      <c r="C217" s="236" t="s">
        <v>297</v>
      </c>
      <c r="D217" s="236" t="s">
        <v>137</v>
      </c>
      <c r="E217" s="237" t="s">
        <v>487</v>
      </c>
      <c r="F217" s="238" t="s">
        <v>488</v>
      </c>
      <c r="G217" s="239" t="s">
        <v>140</v>
      </c>
      <c r="H217" s="240">
        <v>100.178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42</v>
      </c>
      <c r="O217" s="91"/>
      <c r="P217" s="246">
        <f>O217*H217</f>
        <v>0</v>
      </c>
      <c r="Q217" s="246">
        <v>0.00013999999999999999</v>
      </c>
      <c r="R217" s="246">
        <f>Q217*H217</f>
        <v>0.014024919999999998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188</v>
      </c>
      <c r="AT217" s="248" t="s">
        <v>137</v>
      </c>
      <c r="AU217" s="248" t="s">
        <v>86</v>
      </c>
      <c r="AY217" s="17" t="s">
        <v>134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82</v>
      </c>
      <c r="BK217" s="249">
        <f>ROUND(I217*H217,2)</f>
        <v>0</v>
      </c>
      <c r="BL217" s="17" t="s">
        <v>188</v>
      </c>
      <c r="BM217" s="248" t="s">
        <v>595</v>
      </c>
    </row>
    <row r="218" s="2" customFormat="1" ht="24.15" customHeight="1">
      <c r="A218" s="38"/>
      <c r="B218" s="39"/>
      <c r="C218" s="236" t="s">
        <v>302</v>
      </c>
      <c r="D218" s="236" t="s">
        <v>137</v>
      </c>
      <c r="E218" s="237" t="s">
        <v>490</v>
      </c>
      <c r="F218" s="238" t="s">
        <v>491</v>
      </c>
      <c r="G218" s="239" t="s">
        <v>140</v>
      </c>
      <c r="H218" s="240">
        <v>100.178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42</v>
      </c>
      <c r="O218" s="91"/>
      <c r="P218" s="246">
        <f>O218*H218</f>
        <v>0</v>
      </c>
      <c r="Q218" s="246">
        <v>9.0000000000000006E-05</v>
      </c>
      <c r="R218" s="246">
        <f>Q218*H218</f>
        <v>0.0090160199999999996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188</v>
      </c>
      <c r="AT218" s="248" t="s">
        <v>137</v>
      </c>
      <c r="AU218" s="248" t="s">
        <v>86</v>
      </c>
      <c r="AY218" s="17" t="s">
        <v>134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82</v>
      </c>
      <c r="BK218" s="249">
        <f>ROUND(I218*H218,2)</f>
        <v>0</v>
      </c>
      <c r="BL218" s="17" t="s">
        <v>188</v>
      </c>
      <c r="BM218" s="248" t="s">
        <v>596</v>
      </c>
    </row>
    <row r="219" s="2" customFormat="1" ht="24.15" customHeight="1">
      <c r="A219" s="38"/>
      <c r="B219" s="39"/>
      <c r="C219" s="236" t="s">
        <v>597</v>
      </c>
      <c r="D219" s="236" t="s">
        <v>137</v>
      </c>
      <c r="E219" s="237" t="s">
        <v>598</v>
      </c>
      <c r="F219" s="238" t="s">
        <v>599</v>
      </c>
      <c r="G219" s="239" t="s">
        <v>169</v>
      </c>
      <c r="H219" s="240">
        <v>30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42</v>
      </c>
      <c r="O219" s="91"/>
      <c r="P219" s="246">
        <f>O219*H219</f>
        <v>0</v>
      </c>
      <c r="Q219" s="246">
        <v>2.0000000000000002E-05</v>
      </c>
      <c r="R219" s="246">
        <f>Q219*H219</f>
        <v>0.00060000000000000006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188</v>
      </c>
      <c r="AT219" s="248" t="s">
        <v>137</v>
      </c>
      <c r="AU219" s="248" t="s">
        <v>86</v>
      </c>
      <c r="AY219" s="17" t="s">
        <v>134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82</v>
      </c>
      <c r="BK219" s="249">
        <f>ROUND(I219*H219,2)</f>
        <v>0</v>
      </c>
      <c r="BL219" s="17" t="s">
        <v>188</v>
      </c>
      <c r="BM219" s="248" t="s">
        <v>600</v>
      </c>
    </row>
    <row r="220" s="2" customFormat="1" ht="24.15" customHeight="1">
      <c r="A220" s="38"/>
      <c r="B220" s="39"/>
      <c r="C220" s="236" t="s">
        <v>601</v>
      </c>
      <c r="D220" s="236" t="s">
        <v>137</v>
      </c>
      <c r="E220" s="237" t="s">
        <v>602</v>
      </c>
      <c r="F220" s="238" t="s">
        <v>603</v>
      </c>
      <c r="G220" s="239" t="s">
        <v>169</v>
      </c>
      <c r="H220" s="240">
        <v>30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42</v>
      </c>
      <c r="O220" s="91"/>
      <c r="P220" s="246">
        <f>O220*H220</f>
        <v>0</v>
      </c>
      <c r="Q220" s="246">
        <v>2.0000000000000002E-05</v>
      </c>
      <c r="R220" s="246">
        <f>Q220*H220</f>
        <v>0.00060000000000000006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188</v>
      </c>
      <c r="AT220" s="248" t="s">
        <v>137</v>
      </c>
      <c r="AU220" s="248" t="s">
        <v>86</v>
      </c>
      <c r="AY220" s="17" t="s">
        <v>134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82</v>
      </c>
      <c r="BK220" s="249">
        <f>ROUND(I220*H220,2)</f>
        <v>0</v>
      </c>
      <c r="BL220" s="17" t="s">
        <v>188</v>
      </c>
      <c r="BM220" s="248" t="s">
        <v>604</v>
      </c>
    </row>
    <row r="221" s="2" customFormat="1" ht="24.15" customHeight="1">
      <c r="A221" s="38"/>
      <c r="B221" s="39"/>
      <c r="C221" s="236" t="s">
        <v>605</v>
      </c>
      <c r="D221" s="236" t="s">
        <v>137</v>
      </c>
      <c r="E221" s="237" t="s">
        <v>606</v>
      </c>
      <c r="F221" s="238" t="s">
        <v>607</v>
      </c>
      <c r="G221" s="239" t="s">
        <v>169</v>
      </c>
      <c r="H221" s="240">
        <v>30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42</v>
      </c>
      <c r="O221" s="91"/>
      <c r="P221" s="246">
        <f>O221*H221</f>
        <v>0</v>
      </c>
      <c r="Q221" s="246">
        <v>2.0000000000000002E-05</v>
      </c>
      <c r="R221" s="246">
        <f>Q221*H221</f>
        <v>0.00060000000000000006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188</v>
      </c>
      <c r="AT221" s="248" t="s">
        <v>137</v>
      </c>
      <c r="AU221" s="248" t="s">
        <v>86</v>
      </c>
      <c r="AY221" s="17" t="s">
        <v>134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82</v>
      </c>
      <c r="BK221" s="249">
        <f>ROUND(I221*H221,2)</f>
        <v>0</v>
      </c>
      <c r="BL221" s="17" t="s">
        <v>188</v>
      </c>
      <c r="BM221" s="248" t="s">
        <v>608</v>
      </c>
    </row>
    <row r="222" s="2" customFormat="1" ht="14.4" customHeight="1">
      <c r="A222" s="38"/>
      <c r="B222" s="39"/>
      <c r="C222" s="236" t="s">
        <v>306</v>
      </c>
      <c r="D222" s="236" t="s">
        <v>137</v>
      </c>
      <c r="E222" s="237" t="s">
        <v>298</v>
      </c>
      <c r="F222" s="238" t="s">
        <v>299</v>
      </c>
      <c r="G222" s="239" t="s">
        <v>140</v>
      </c>
      <c r="H222" s="240">
        <v>88.870000000000005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42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188</v>
      </c>
      <c r="AT222" s="248" t="s">
        <v>137</v>
      </c>
      <c r="AU222" s="248" t="s">
        <v>86</v>
      </c>
      <c r="AY222" s="17" t="s">
        <v>134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82</v>
      </c>
      <c r="BK222" s="249">
        <f>ROUND(I222*H222,2)</f>
        <v>0</v>
      </c>
      <c r="BL222" s="17" t="s">
        <v>188</v>
      </c>
      <c r="BM222" s="248" t="s">
        <v>609</v>
      </c>
    </row>
    <row r="223" s="13" customFormat="1">
      <c r="A223" s="13"/>
      <c r="B223" s="250"/>
      <c r="C223" s="251"/>
      <c r="D223" s="252" t="s">
        <v>145</v>
      </c>
      <c r="E223" s="253" t="s">
        <v>1</v>
      </c>
      <c r="F223" s="254" t="s">
        <v>545</v>
      </c>
      <c r="G223" s="251"/>
      <c r="H223" s="255">
        <v>88.870000000000005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145</v>
      </c>
      <c r="AU223" s="261" t="s">
        <v>86</v>
      </c>
      <c r="AV223" s="13" t="s">
        <v>86</v>
      </c>
      <c r="AW223" s="13" t="s">
        <v>34</v>
      </c>
      <c r="AX223" s="13" t="s">
        <v>77</v>
      </c>
      <c r="AY223" s="261" t="s">
        <v>134</v>
      </c>
    </row>
    <row r="224" s="14" customFormat="1">
      <c r="A224" s="14"/>
      <c r="B224" s="262"/>
      <c r="C224" s="263"/>
      <c r="D224" s="252" t="s">
        <v>145</v>
      </c>
      <c r="E224" s="264" t="s">
        <v>1</v>
      </c>
      <c r="F224" s="265" t="s">
        <v>153</v>
      </c>
      <c r="G224" s="263"/>
      <c r="H224" s="266">
        <v>88.870000000000005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145</v>
      </c>
      <c r="AU224" s="272" t="s">
        <v>86</v>
      </c>
      <c r="AV224" s="14" t="s">
        <v>92</v>
      </c>
      <c r="AW224" s="14" t="s">
        <v>34</v>
      </c>
      <c r="AX224" s="14" t="s">
        <v>82</v>
      </c>
      <c r="AY224" s="272" t="s">
        <v>134</v>
      </c>
    </row>
    <row r="225" s="2" customFormat="1" ht="24.15" customHeight="1">
      <c r="A225" s="38"/>
      <c r="B225" s="39"/>
      <c r="C225" s="236" t="s">
        <v>311</v>
      </c>
      <c r="D225" s="236" t="s">
        <v>137</v>
      </c>
      <c r="E225" s="237" t="s">
        <v>303</v>
      </c>
      <c r="F225" s="238" t="s">
        <v>304</v>
      </c>
      <c r="G225" s="239" t="s">
        <v>169</v>
      </c>
      <c r="H225" s="240">
        <v>35.579999999999998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42</v>
      </c>
      <c r="O225" s="91"/>
      <c r="P225" s="246">
        <f>O225*H225</f>
        <v>0</v>
      </c>
      <c r="Q225" s="246">
        <v>5.0000000000000002E-05</v>
      </c>
      <c r="R225" s="246">
        <f>Q225*H225</f>
        <v>0.001779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188</v>
      </c>
      <c r="AT225" s="248" t="s">
        <v>137</v>
      </c>
      <c r="AU225" s="248" t="s">
        <v>86</v>
      </c>
      <c r="AY225" s="17" t="s">
        <v>134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82</v>
      </c>
      <c r="BK225" s="249">
        <f>ROUND(I225*H225,2)</f>
        <v>0</v>
      </c>
      <c r="BL225" s="17" t="s">
        <v>188</v>
      </c>
      <c r="BM225" s="248" t="s">
        <v>610</v>
      </c>
    </row>
    <row r="226" s="2" customFormat="1" ht="24.15" customHeight="1">
      <c r="A226" s="38"/>
      <c r="B226" s="39"/>
      <c r="C226" s="236" t="s">
        <v>317</v>
      </c>
      <c r="D226" s="236" t="s">
        <v>137</v>
      </c>
      <c r="E226" s="237" t="s">
        <v>307</v>
      </c>
      <c r="F226" s="238" t="s">
        <v>308</v>
      </c>
      <c r="G226" s="239" t="s">
        <v>140</v>
      </c>
      <c r="H226" s="240">
        <v>91.474999999999994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42</v>
      </c>
      <c r="O226" s="91"/>
      <c r="P226" s="246">
        <f>O226*H226</f>
        <v>0</v>
      </c>
      <c r="Q226" s="246">
        <v>0.00029</v>
      </c>
      <c r="R226" s="246">
        <f>Q226*H226</f>
        <v>0.026527749999999999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188</v>
      </c>
      <c r="AT226" s="248" t="s">
        <v>137</v>
      </c>
      <c r="AU226" s="248" t="s">
        <v>86</v>
      </c>
      <c r="AY226" s="17" t="s">
        <v>134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82</v>
      </c>
      <c r="BK226" s="249">
        <f>ROUND(I226*H226,2)</f>
        <v>0</v>
      </c>
      <c r="BL226" s="17" t="s">
        <v>188</v>
      </c>
      <c r="BM226" s="248" t="s">
        <v>611</v>
      </c>
    </row>
    <row r="227" s="13" customFormat="1">
      <c r="A227" s="13"/>
      <c r="B227" s="250"/>
      <c r="C227" s="251"/>
      <c r="D227" s="252" t="s">
        <v>145</v>
      </c>
      <c r="E227" s="253" t="s">
        <v>1</v>
      </c>
      <c r="F227" s="254" t="s">
        <v>545</v>
      </c>
      <c r="G227" s="251"/>
      <c r="H227" s="255">
        <v>88.870000000000005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145</v>
      </c>
      <c r="AU227" s="261" t="s">
        <v>86</v>
      </c>
      <c r="AV227" s="13" t="s">
        <v>86</v>
      </c>
      <c r="AW227" s="13" t="s">
        <v>34</v>
      </c>
      <c r="AX227" s="13" t="s">
        <v>77</v>
      </c>
      <c r="AY227" s="261" t="s">
        <v>134</v>
      </c>
    </row>
    <row r="228" s="13" customFormat="1">
      <c r="A228" s="13"/>
      <c r="B228" s="250"/>
      <c r="C228" s="251"/>
      <c r="D228" s="252" t="s">
        <v>145</v>
      </c>
      <c r="E228" s="253" t="s">
        <v>1</v>
      </c>
      <c r="F228" s="254" t="s">
        <v>301</v>
      </c>
      <c r="G228" s="251"/>
      <c r="H228" s="255">
        <v>0.63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145</v>
      </c>
      <c r="AU228" s="261" t="s">
        <v>86</v>
      </c>
      <c r="AV228" s="13" t="s">
        <v>86</v>
      </c>
      <c r="AW228" s="13" t="s">
        <v>34</v>
      </c>
      <c r="AX228" s="13" t="s">
        <v>77</v>
      </c>
      <c r="AY228" s="261" t="s">
        <v>134</v>
      </c>
    </row>
    <row r="229" s="13" customFormat="1">
      <c r="A229" s="13"/>
      <c r="B229" s="250"/>
      <c r="C229" s="251"/>
      <c r="D229" s="252" t="s">
        <v>145</v>
      </c>
      <c r="E229" s="253" t="s">
        <v>1</v>
      </c>
      <c r="F229" s="254" t="s">
        <v>612</v>
      </c>
      <c r="G229" s="251"/>
      <c r="H229" s="255">
        <v>1.9750000000000001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145</v>
      </c>
      <c r="AU229" s="261" t="s">
        <v>86</v>
      </c>
      <c r="AV229" s="13" t="s">
        <v>86</v>
      </c>
      <c r="AW229" s="13" t="s">
        <v>34</v>
      </c>
      <c r="AX229" s="13" t="s">
        <v>77</v>
      </c>
      <c r="AY229" s="261" t="s">
        <v>134</v>
      </c>
    </row>
    <row r="230" s="14" customFormat="1">
      <c r="A230" s="14"/>
      <c r="B230" s="262"/>
      <c r="C230" s="263"/>
      <c r="D230" s="252" t="s">
        <v>145</v>
      </c>
      <c r="E230" s="264" t="s">
        <v>1</v>
      </c>
      <c r="F230" s="265" t="s">
        <v>153</v>
      </c>
      <c r="G230" s="263"/>
      <c r="H230" s="266">
        <v>91.474999999999994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145</v>
      </c>
      <c r="AU230" s="272" t="s">
        <v>86</v>
      </c>
      <c r="AV230" s="14" t="s">
        <v>92</v>
      </c>
      <c r="AW230" s="14" t="s">
        <v>34</v>
      </c>
      <c r="AX230" s="14" t="s">
        <v>82</v>
      </c>
      <c r="AY230" s="272" t="s">
        <v>134</v>
      </c>
    </row>
    <row r="231" s="2" customFormat="1" ht="24.15" customHeight="1">
      <c r="A231" s="38"/>
      <c r="B231" s="39"/>
      <c r="C231" s="236" t="s">
        <v>321</v>
      </c>
      <c r="D231" s="236" t="s">
        <v>137</v>
      </c>
      <c r="E231" s="237" t="s">
        <v>312</v>
      </c>
      <c r="F231" s="238" t="s">
        <v>313</v>
      </c>
      <c r="G231" s="239" t="s">
        <v>140</v>
      </c>
      <c r="H231" s="240">
        <v>91.474999999999994</v>
      </c>
      <c r="I231" s="241"/>
      <c r="J231" s="242">
        <f>ROUND(I231*H231,2)</f>
        <v>0</v>
      </c>
      <c r="K231" s="243"/>
      <c r="L231" s="44"/>
      <c r="M231" s="244" t="s">
        <v>1</v>
      </c>
      <c r="N231" s="245" t="s">
        <v>42</v>
      </c>
      <c r="O231" s="91"/>
      <c r="P231" s="246">
        <f>O231*H231</f>
        <v>0</v>
      </c>
      <c r="Q231" s="246">
        <v>0.00048000000000000001</v>
      </c>
      <c r="R231" s="246">
        <f>Q231*H231</f>
        <v>0.043907999999999996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188</v>
      </c>
      <c r="AT231" s="248" t="s">
        <v>137</v>
      </c>
      <c r="AU231" s="248" t="s">
        <v>86</v>
      </c>
      <c r="AY231" s="17" t="s">
        <v>134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82</v>
      </c>
      <c r="BK231" s="249">
        <f>ROUND(I231*H231,2)</f>
        <v>0</v>
      </c>
      <c r="BL231" s="17" t="s">
        <v>188</v>
      </c>
      <c r="BM231" s="248" t="s">
        <v>613</v>
      </c>
    </row>
    <row r="232" s="12" customFormat="1" ht="22.8" customHeight="1">
      <c r="A232" s="12"/>
      <c r="B232" s="220"/>
      <c r="C232" s="221"/>
      <c r="D232" s="222" t="s">
        <v>76</v>
      </c>
      <c r="E232" s="234" t="s">
        <v>315</v>
      </c>
      <c r="F232" s="234" t="s">
        <v>316</v>
      </c>
      <c r="G232" s="221"/>
      <c r="H232" s="221"/>
      <c r="I232" s="224"/>
      <c r="J232" s="235">
        <f>BK232</f>
        <v>0</v>
      </c>
      <c r="K232" s="221"/>
      <c r="L232" s="226"/>
      <c r="M232" s="227"/>
      <c r="N232" s="228"/>
      <c r="O232" s="228"/>
      <c r="P232" s="229">
        <f>SUM(P233:P240)</f>
        <v>0</v>
      </c>
      <c r="Q232" s="228"/>
      <c r="R232" s="229">
        <f>SUM(R233:R240)</f>
        <v>0.23368370999999999</v>
      </c>
      <c r="S232" s="228"/>
      <c r="T232" s="230">
        <f>SUM(T233:T240)</f>
        <v>0.039558789999999996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1" t="s">
        <v>86</v>
      </c>
      <c r="AT232" s="232" t="s">
        <v>76</v>
      </c>
      <c r="AU232" s="232" t="s">
        <v>82</v>
      </c>
      <c r="AY232" s="231" t="s">
        <v>134</v>
      </c>
      <c r="BK232" s="233">
        <f>SUM(BK233:BK240)</f>
        <v>0</v>
      </c>
    </row>
    <row r="233" s="2" customFormat="1" ht="14.4" customHeight="1">
      <c r="A233" s="38"/>
      <c r="B233" s="39"/>
      <c r="C233" s="236" t="s">
        <v>326</v>
      </c>
      <c r="D233" s="236" t="s">
        <v>137</v>
      </c>
      <c r="E233" s="237" t="s">
        <v>318</v>
      </c>
      <c r="F233" s="238" t="s">
        <v>319</v>
      </c>
      <c r="G233" s="239" t="s">
        <v>140</v>
      </c>
      <c r="H233" s="240">
        <v>127.609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42</v>
      </c>
      <c r="O233" s="91"/>
      <c r="P233" s="246">
        <f>O233*H233</f>
        <v>0</v>
      </c>
      <c r="Q233" s="246">
        <v>0.001</v>
      </c>
      <c r="R233" s="246">
        <f>Q233*H233</f>
        <v>0.127609</v>
      </c>
      <c r="S233" s="246">
        <v>0.00031</v>
      </c>
      <c r="T233" s="247">
        <f>S233*H233</f>
        <v>0.039558789999999996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188</v>
      </c>
      <c r="AT233" s="248" t="s">
        <v>137</v>
      </c>
      <c r="AU233" s="248" t="s">
        <v>86</v>
      </c>
      <c r="AY233" s="17" t="s">
        <v>134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82</v>
      </c>
      <c r="BK233" s="249">
        <f>ROUND(I233*H233,2)</f>
        <v>0</v>
      </c>
      <c r="BL233" s="17" t="s">
        <v>188</v>
      </c>
      <c r="BM233" s="248" t="s">
        <v>614</v>
      </c>
    </row>
    <row r="234" s="2" customFormat="1" ht="24.15" customHeight="1">
      <c r="A234" s="38"/>
      <c r="B234" s="39"/>
      <c r="C234" s="236" t="s">
        <v>334</v>
      </c>
      <c r="D234" s="236" t="s">
        <v>137</v>
      </c>
      <c r="E234" s="237" t="s">
        <v>322</v>
      </c>
      <c r="F234" s="238" t="s">
        <v>323</v>
      </c>
      <c r="G234" s="239" t="s">
        <v>140</v>
      </c>
      <c r="H234" s="240">
        <v>216.47900000000001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42</v>
      </c>
      <c r="O234" s="91"/>
      <c r="P234" s="246">
        <f>O234*H234</f>
        <v>0</v>
      </c>
      <c r="Q234" s="246">
        <v>0.00020000000000000001</v>
      </c>
      <c r="R234" s="246">
        <f>Q234*H234</f>
        <v>0.043295800000000002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188</v>
      </c>
      <c r="AT234" s="248" t="s">
        <v>137</v>
      </c>
      <c r="AU234" s="248" t="s">
        <v>86</v>
      </c>
      <c r="AY234" s="17" t="s">
        <v>134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82</v>
      </c>
      <c r="BK234" s="249">
        <f>ROUND(I234*H234,2)</f>
        <v>0</v>
      </c>
      <c r="BL234" s="17" t="s">
        <v>188</v>
      </c>
      <c r="BM234" s="248" t="s">
        <v>615</v>
      </c>
    </row>
    <row r="235" s="15" customFormat="1">
      <c r="A235" s="15"/>
      <c r="B235" s="273"/>
      <c r="C235" s="274"/>
      <c r="D235" s="252" t="s">
        <v>145</v>
      </c>
      <c r="E235" s="275" t="s">
        <v>1</v>
      </c>
      <c r="F235" s="276" t="s">
        <v>230</v>
      </c>
      <c r="G235" s="274"/>
      <c r="H235" s="275" t="s">
        <v>1</v>
      </c>
      <c r="I235" s="277"/>
      <c r="J235" s="274"/>
      <c r="K235" s="274"/>
      <c r="L235" s="278"/>
      <c r="M235" s="279"/>
      <c r="N235" s="280"/>
      <c r="O235" s="280"/>
      <c r="P235" s="280"/>
      <c r="Q235" s="280"/>
      <c r="R235" s="280"/>
      <c r="S235" s="280"/>
      <c r="T235" s="28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2" t="s">
        <v>145</v>
      </c>
      <c r="AU235" s="282" t="s">
        <v>86</v>
      </c>
      <c r="AV235" s="15" t="s">
        <v>82</v>
      </c>
      <c r="AW235" s="15" t="s">
        <v>34</v>
      </c>
      <c r="AX235" s="15" t="s">
        <v>77</v>
      </c>
      <c r="AY235" s="282" t="s">
        <v>134</v>
      </c>
    </row>
    <row r="236" s="13" customFormat="1">
      <c r="A236" s="13"/>
      <c r="B236" s="250"/>
      <c r="C236" s="251"/>
      <c r="D236" s="252" t="s">
        <v>145</v>
      </c>
      <c r="E236" s="253" t="s">
        <v>1</v>
      </c>
      <c r="F236" s="254" t="s">
        <v>549</v>
      </c>
      <c r="G236" s="251"/>
      <c r="H236" s="255">
        <v>127.609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145</v>
      </c>
      <c r="AU236" s="261" t="s">
        <v>86</v>
      </c>
      <c r="AV236" s="13" t="s">
        <v>86</v>
      </c>
      <c r="AW236" s="13" t="s">
        <v>34</v>
      </c>
      <c r="AX236" s="13" t="s">
        <v>77</v>
      </c>
      <c r="AY236" s="261" t="s">
        <v>134</v>
      </c>
    </row>
    <row r="237" s="15" customFormat="1">
      <c r="A237" s="15"/>
      <c r="B237" s="273"/>
      <c r="C237" s="274"/>
      <c r="D237" s="252" t="s">
        <v>145</v>
      </c>
      <c r="E237" s="275" t="s">
        <v>1</v>
      </c>
      <c r="F237" s="276" t="s">
        <v>325</v>
      </c>
      <c r="G237" s="274"/>
      <c r="H237" s="275" t="s">
        <v>1</v>
      </c>
      <c r="I237" s="277"/>
      <c r="J237" s="274"/>
      <c r="K237" s="274"/>
      <c r="L237" s="278"/>
      <c r="M237" s="279"/>
      <c r="N237" s="280"/>
      <c r="O237" s="280"/>
      <c r="P237" s="280"/>
      <c r="Q237" s="280"/>
      <c r="R237" s="280"/>
      <c r="S237" s="280"/>
      <c r="T237" s="28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2" t="s">
        <v>145</v>
      </c>
      <c r="AU237" s="282" t="s">
        <v>86</v>
      </c>
      <c r="AV237" s="15" t="s">
        <v>82</v>
      </c>
      <c r="AW237" s="15" t="s">
        <v>34</v>
      </c>
      <c r="AX237" s="15" t="s">
        <v>77</v>
      </c>
      <c r="AY237" s="282" t="s">
        <v>134</v>
      </c>
    </row>
    <row r="238" s="13" customFormat="1">
      <c r="A238" s="13"/>
      <c r="B238" s="250"/>
      <c r="C238" s="251"/>
      <c r="D238" s="252" t="s">
        <v>145</v>
      </c>
      <c r="E238" s="253" t="s">
        <v>1</v>
      </c>
      <c r="F238" s="254" t="s">
        <v>545</v>
      </c>
      <c r="G238" s="251"/>
      <c r="H238" s="255">
        <v>88.870000000000005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145</v>
      </c>
      <c r="AU238" s="261" t="s">
        <v>86</v>
      </c>
      <c r="AV238" s="13" t="s">
        <v>86</v>
      </c>
      <c r="AW238" s="13" t="s">
        <v>34</v>
      </c>
      <c r="AX238" s="13" t="s">
        <v>77</v>
      </c>
      <c r="AY238" s="261" t="s">
        <v>134</v>
      </c>
    </row>
    <row r="239" s="14" customFormat="1">
      <c r="A239" s="14"/>
      <c r="B239" s="262"/>
      <c r="C239" s="263"/>
      <c r="D239" s="252" t="s">
        <v>145</v>
      </c>
      <c r="E239" s="264" t="s">
        <v>1</v>
      </c>
      <c r="F239" s="265" t="s">
        <v>153</v>
      </c>
      <c r="G239" s="263"/>
      <c r="H239" s="266">
        <v>216.47899999999999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145</v>
      </c>
      <c r="AU239" s="272" t="s">
        <v>86</v>
      </c>
      <c r="AV239" s="14" t="s">
        <v>92</v>
      </c>
      <c r="AW239" s="14" t="s">
        <v>34</v>
      </c>
      <c r="AX239" s="14" t="s">
        <v>82</v>
      </c>
      <c r="AY239" s="272" t="s">
        <v>134</v>
      </c>
    </row>
    <row r="240" s="2" customFormat="1" ht="24.15" customHeight="1">
      <c r="A240" s="38"/>
      <c r="B240" s="39"/>
      <c r="C240" s="236" t="s">
        <v>341</v>
      </c>
      <c r="D240" s="236" t="s">
        <v>137</v>
      </c>
      <c r="E240" s="237" t="s">
        <v>327</v>
      </c>
      <c r="F240" s="238" t="s">
        <v>328</v>
      </c>
      <c r="G240" s="239" t="s">
        <v>140</v>
      </c>
      <c r="H240" s="240">
        <v>216.47900000000001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42</v>
      </c>
      <c r="O240" s="91"/>
      <c r="P240" s="246">
        <f>O240*H240</f>
        <v>0</v>
      </c>
      <c r="Q240" s="246">
        <v>0.00029</v>
      </c>
      <c r="R240" s="246">
        <f>Q240*H240</f>
        <v>0.062778910000000007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188</v>
      </c>
      <c r="AT240" s="248" t="s">
        <v>137</v>
      </c>
      <c r="AU240" s="248" t="s">
        <v>86</v>
      </c>
      <c r="AY240" s="17" t="s">
        <v>134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82</v>
      </c>
      <c r="BK240" s="249">
        <f>ROUND(I240*H240,2)</f>
        <v>0</v>
      </c>
      <c r="BL240" s="17" t="s">
        <v>188</v>
      </c>
      <c r="BM240" s="248" t="s">
        <v>616</v>
      </c>
    </row>
    <row r="241" s="12" customFormat="1" ht="25.92" customHeight="1">
      <c r="A241" s="12"/>
      <c r="B241" s="220"/>
      <c r="C241" s="221"/>
      <c r="D241" s="222" t="s">
        <v>76</v>
      </c>
      <c r="E241" s="223" t="s">
        <v>330</v>
      </c>
      <c r="F241" s="223" t="s">
        <v>331</v>
      </c>
      <c r="G241" s="221"/>
      <c r="H241" s="221"/>
      <c r="I241" s="224"/>
      <c r="J241" s="225">
        <f>BK241</f>
        <v>0</v>
      </c>
      <c r="K241" s="221"/>
      <c r="L241" s="226"/>
      <c r="M241" s="227"/>
      <c r="N241" s="228"/>
      <c r="O241" s="228"/>
      <c r="P241" s="229">
        <f>P242+P244</f>
        <v>0</v>
      </c>
      <c r="Q241" s="228"/>
      <c r="R241" s="229">
        <f>R242+R244</f>
        <v>0</v>
      </c>
      <c r="S241" s="228"/>
      <c r="T241" s="230">
        <f>T242+T244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1" t="s">
        <v>163</v>
      </c>
      <c r="AT241" s="232" t="s">
        <v>76</v>
      </c>
      <c r="AU241" s="232" t="s">
        <v>77</v>
      </c>
      <c r="AY241" s="231" t="s">
        <v>134</v>
      </c>
      <c r="BK241" s="233">
        <f>BK242+BK244</f>
        <v>0</v>
      </c>
    </row>
    <row r="242" s="12" customFormat="1" ht="22.8" customHeight="1">
      <c r="A242" s="12"/>
      <c r="B242" s="220"/>
      <c r="C242" s="221"/>
      <c r="D242" s="222" t="s">
        <v>76</v>
      </c>
      <c r="E242" s="234" t="s">
        <v>332</v>
      </c>
      <c r="F242" s="234" t="s">
        <v>333</v>
      </c>
      <c r="G242" s="221"/>
      <c r="H242" s="221"/>
      <c r="I242" s="224"/>
      <c r="J242" s="235">
        <f>BK242</f>
        <v>0</v>
      </c>
      <c r="K242" s="221"/>
      <c r="L242" s="226"/>
      <c r="M242" s="227"/>
      <c r="N242" s="228"/>
      <c r="O242" s="228"/>
      <c r="P242" s="229">
        <f>P243</f>
        <v>0</v>
      </c>
      <c r="Q242" s="228"/>
      <c r="R242" s="229">
        <f>R243</f>
        <v>0</v>
      </c>
      <c r="S242" s="228"/>
      <c r="T242" s="230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1" t="s">
        <v>163</v>
      </c>
      <c r="AT242" s="232" t="s">
        <v>76</v>
      </c>
      <c r="AU242" s="232" t="s">
        <v>82</v>
      </c>
      <c r="AY242" s="231" t="s">
        <v>134</v>
      </c>
      <c r="BK242" s="233">
        <f>BK243</f>
        <v>0</v>
      </c>
    </row>
    <row r="243" s="2" customFormat="1" ht="14.4" customHeight="1">
      <c r="A243" s="38"/>
      <c r="B243" s="39"/>
      <c r="C243" s="236" t="s">
        <v>494</v>
      </c>
      <c r="D243" s="236" t="s">
        <v>137</v>
      </c>
      <c r="E243" s="237" t="s">
        <v>335</v>
      </c>
      <c r="F243" s="238" t="s">
        <v>333</v>
      </c>
      <c r="G243" s="239" t="s">
        <v>336</v>
      </c>
      <c r="H243" s="240">
        <v>1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42</v>
      </c>
      <c r="O243" s="91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337</v>
      </c>
      <c r="AT243" s="248" t="s">
        <v>137</v>
      </c>
      <c r="AU243" s="248" t="s">
        <v>86</v>
      </c>
      <c r="AY243" s="17" t="s">
        <v>134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82</v>
      </c>
      <c r="BK243" s="249">
        <f>ROUND(I243*H243,2)</f>
        <v>0</v>
      </c>
      <c r="BL243" s="17" t="s">
        <v>337</v>
      </c>
      <c r="BM243" s="248" t="s">
        <v>617</v>
      </c>
    </row>
    <row r="244" s="12" customFormat="1" ht="22.8" customHeight="1">
      <c r="A244" s="12"/>
      <c r="B244" s="220"/>
      <c r="C244" s="221"/>
      <c r="D244" s="222" t="s">
        <v>76</v>
      </c>
      <c r="E244" s="234" t="s">
        <v>339</v>
      </c>
      <c r="F244" s="234" t="s">
        <v>340</v>
      </c>
      <c r="G244" s="221"/>
      <c r="H244" s="221"/>
      <c r="I244" s="224"/>
      <c r="J244" s="235">
        <f>BK244</f>
        <v>0</v>
      </c>
      <c r="K244" s="221"/>
      <c r="L244" s="226"/>
      <c r="M244" s="227"/>
      <c r="N244" s="228"/>
      <c r="O244" s="228"/>
      <c r="P244" s="229">
        <f>P245</f>
        <v>0</v>
      </c>
      <c r="Q244" s="228"/>
      <c r="R244" s="229">
        <f>R245</f>
        <v>0</v>
      </c>
      <c r="S244" s="228"/>
      <c r="T244" s="230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31" t="s">
        <v>163</v>
      </c>
      <c r="AT244" s="232" t="s">
        <v>76</v>
      </c>
      <c r="AU244" s="232" t="s">
        <v>82</v>
      </c>
      <c r="AY244" s="231" t="s">
        <v>134</v>
      </c>
      <c r="BK244" s="233">
        <f>BK245</f>
        <v>0</v>
      </c>
    </row>
    <row r="245" s="2" customFormat="1" ht="14.4" customHeight="1">
      <c r="A245" s="38"/>
      <c r="B245" s="39"/>
      <c r="C245" s="236" t="s">
        <v>159</v>
      </c>
      <c r="D245" s="236" t="s">
        <v>137</v>
      </c>
      <c r="E245" s="237" t="s">
        <v>342</v>
      </c>
      <c r="F245" s="238" t="s">
        <v>340</v>
      </c>
      <c r="G245" s="239" t="s">
        <v>336</v>
      </c>
      <c r="H245" s="240">
        <v>1</v>
      </c>
      <c r="I245" s="241"/>
      <c r="J245" s="242">
        <f>ROUND(I245*H245,2)</f>
        <v>0</v>
      </c>
      <c r="K245" s="243"/>
      <c r="L245" s="44"/>
      <c r="M245" s="283" t="s">
        <v>1</v>
      </c>
      <c r="N245" s="284" t="s">
        <v>42</v>
      </c>
      <c r="O245" s="285"/>
      <c r="P245" s="286">
        <f>O245*H245</f>
        <v>0</v>
      </c>
      <c r="Q245" s="286">
        <v>0</v>
      </c>
      <c r="R245" s="286">
        <f>Q245*H245</f>
        <v>0</v>
      </c>
      <c r="S245" s="286">
        <v>0</v>
      </c>
      <c r="T245" s="28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337</v>
      </c>
      <c r="AT245" s="248" t="s">
        <v>137</v>
      </c>
      <c r="AU245" s="248" t="s">
        <v>86</v>
      </c>
      <c r="AY245" s="17" t="s">
        <v>134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82</v>
      </c>
      <c r="BK245" s="249">
        <f>ROUND(I245*H245,2)</f>
        <v>0</v>
      </c>
      <c r="BL245" s="17" t="s">
        <v>337</v>
      </c>
      <c r="BM245" s="248" t="s">
        <v>618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183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5EJYktnxydYx7aNrTGrY/C6AUYzt6QWNqV9FLCAj7hLaX2pCyChXdtPM6/xeti9wYSR09g3UTf9PP9eTg+2y7w==" hashValue="OTqfZFHsiuF9oLx1B0wnfCNJkhhPG4i9MgiQGUKamLk4B6p2goFOCj+NIldoSdxEOwASkKe7OHR+RT0guf8X9Q==" algorithmName="SHA-512" password="CC35"/>
  <autoFilter ref="C128:K24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Stavební práce objektu autodopravy Moravská 93A, Ostrava-Hrabůvka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619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32</v>
      </c>
      <c r="F21" s="38"/>
      <c r="G21" s="38"/>
      <c r="H21" s="38"/>
      <c r="I21" s="147" t="s">
        <v>27</v>
      </c>
      <c r="J21" s="146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21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ROUND((SUM(BE131:BE238)),  2)</f>
        <v>0</v>
      </c>
      <c r="G33" s="38"/>
      <c r="H33" s="38"/>
      <c r="I33" s="162">
        <v>0.20999999999999999</v>
      </c>
      <c r="J33" s="161">
        <f>ROUND(((SUM(BE131:BE238))*I33),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ROUND((SUM(BF131:BF238)),  2)</f>
        <v>0</v>
      </c>
      <c r="G34" s="38"/>
      <c r="H34" s="38"/>
      <c r="I34" s="162">
        <v>0.14999999999999999</v>
      </c>
      <c r="J34" s="161">
        <f>ROUND(((SUM(BF131:BF238))*I34),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ROUND((SUM(BG131:BG238)),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ROUND((SUM(BH131:BH238)),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ROUND((SUM(BI131:BI238)),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Stavební práce objektu autodopravy Moravská 93A, Ostrava-Hrabůvka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DV - Bourání otvorů a výměna dveří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26. 3. 2020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SMO, městský obvod Ostrava-Jih</v>
      </c>
      <c r="G91" s="40"/>
      <c r="H91" s="40"/>
      <c r="I91" s="147" t="s">
        <v>30</v>
      </c>
      <c r="J91" s="36" t="str">
        <f>E21</f>
        <v>Ing. Vladimír Slonka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102</v>
      </c>
      <c r="D94" s="189"/>
      <c r="E94" s="189"/>
      <c r="F94" s="189"/>
      <c r="G94" s="189"/>
      <c r="H94" s="189"/>
      <c r="I94" s="190"/>
      <c r="J94" s="191" t="s">
        <v>103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104</v>
      </c>
      <c r="D96" s="40"/>
      <c r="E96" s="40"/>
      <c r="F96" s="40"/>
      <c r="G96" s="40"/>
      <c r="H96" s="40"/>
      <c r="I96" s="144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J132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620</v>
      </c>
      <c r="E98" s="203"/>
      <c r="F98" s="203"/>
      <c r="G98" s="203"/>
      <c r="H98" s="203"/>
      <c r="I98" s="204"/>
      <c r="J98" s="205">
        <f>J133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406</v>
      </c>
      <c r="E99" s="203"/>
      <c r="F99" s="203"/>
      <c r="G99" s="203"/>
      <c r="H99" s="203"/>
      <c r="I99" s="204"/>
      <c r="J99" s="205">
        <f>J162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107</v>
      </c>
      <c r="E100" s="203"/>
      <c r="F100" s="203"/>
      <c r="G100" s="203"/>
      <c r="H100" s="203"/>
      <c r="I100" s="204"/>
      <c r="J100" s="205">
        <f>J168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108</v>
      </c>
      <c r="E101" s="203"/>
      <c r="F101" s="203"/>
      <c r="G101" s="203"/>
      <c r="H101" s="203"/>
      <c r="I101" s="204"/>
      <c r="J101" s="205">
        <f>J172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109</v>
      </c>
      <c r="E102" s="203"/>
      <c r="F102" s="203"/>
      <c r="G102" s="203"/>
      <c r="H102" s="203"/>
      <c r="I102" s="204"/>
      <c r="J102" s="205">
        <f>J200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110</v>
      </c>
      <c r="E103" s="203"/>
      <c r="F103" s="203"/>
      <c r="G103" s="203"/>
      <c r="H103" s="203"/>
      <c r="I103" s="204"/>
      <c r="J103" s="205">
        <f>J208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111</v>
      </c>
      <c r="E104" s="196"/>
      <c r="F104" s="196"/>
      <c r="G104" s="196"/>
      <c r="H104" s="196"/>
      <c r="I104" s="197"/>
      <c r="J104" s="198">
        <f>J210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621</v>
      </c>
      <c r="E105" s="203"/>
      <c r="F105" s="203"/>
      <c r="G105" s="203"/>
      <c r="H105" s="203"/>
      <c r="I105" s="204"/>
      <c r="J105" s="205">
        <f>J211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622</v>
      </c>
      <c r="E106" s="203"/>
      <c r="F106" s="203"/>
      <c r="G106" s="203"/>
      <c r="H106" s="203"/>
      <c r="I106" s="204"/>
      <c r="J106" s="205">
        <f>J213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623</v>
      </c>
      <c r="E107" s="203"/>
      <c r="F107" s="203"/>
      <c r="G107" s="203"/>
      <c r="H107" s="203"/>
      <c r="I107" s="204"/>
      <c r="J107" s="205">
        <f>J217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114</v>
      </c>
      <c r="E108" s="203"/>
      <c r="F108" s="203"/>
      <c r="G108" s="203"/>
      <c r="H108" s="203"/>
      <c r="I108" s="204"/>
      <c r="J108" s="205">
        <f>J228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3"/>
      <c r="C109" s="194"/>
      <c r="D109" s="195" t="s">
        <v>116</v>
      </c>
      <c r="E109" s="196"/>
      <c r="F109" s="196"/>
      <c r="G109" s="196"/>
      <c r="H109" s="196"/>
      <c r="I109" s="197"/>
      <c r="J109" s="198">
        <f>J234</f>
        <v>0</v>
      </c>
      <c r="K109" s="194"/>
      <c r="L109" s="19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0"/>
      <c r="C110" s="201"/>
      <c r="D110" s="202" t="s">
        <v>117</v>
      </c>
      <c r="E110" s="203"/>
      <c r="F110" s="203"/>
      <c r="G110" s="203"/>
      <c r="H110" s="203"/>
      <c r="I110" s="204"/>
      <c r="J110" s="205">
        <f>J235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118</v>
      </c>
      <c r="E111" s="203"/>
      <c r="F111" s="203"/>
      <c r="G111" s="203"/>
      <c r="H111" s="203"/>
      <c r="I111" s="204"/>
      <c r="J111" s="205">
        <f>J237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83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86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119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7" t="str">
        <f>E7</f>
        <v>Stavební práce objektu autodopravy Moravská 93A, Ostrava-Hrabůvka</v>
      </c>
      <c r="F121" s="32"/>
      <c r="G121" s="32"/>
      <c r="H121" s="32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99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DV - Bourání otvorů a výměna dveří</v>
      </c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147" t="s">
        <v>22</v>
      </c>
      <c r="J125" s="79" t="str">
        <f>IF(J12="","",J12)</f>
        <v>26. 3. 2020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E15</f>
        <v>SMO, městský obvod Ostrava-Jih</v>
      </c>
      <c r="G127" s="40"/>
      <c r="H127" s="40"/>
      <c r="I127" s="147" t="s">
        <v>30</v>
      </c>
      <c r="J127" s="36" t="str">
        <f>E21</f>
        <v>Ing. Vladimír Slonka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147" t="s">
        <v>35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07"/>
      <c r="B130" s="208"/>
      <c r="C130" s="209" t="s">
        <v>120</v>
      </c>
      <c r="D130" s="210" t="s">
        <v>62</v>
      </c>
      <c r="E130" s="210" t="s">
        <v>58</v>
      </c>
      <c r="F130" s="210" t="s">
        <v>59</v>
      </c>
      <c r="G130" s="210" t="s">
        <v>121</v>
      </c>
      <c r="H130" s="210" t="s">
        <v>122</v>
      </c>
      <c r="I130" s="211" t="s">
        <v>123</v>
      </c>
      <c r="J130" s="212" t="s">
        <v>103</v>
      </c>
      <c r="K130" s="213" t="s">
        <v>124</v>
      </c>
      <c r="L130" s="214"/>
      <c r="M130" s="100" t="s">
        <v>1</v>
      </c>
      <c r="N130" s="101" t="s">
        <v>41</v>
      </c>
      <c r="O130" s="101" t="s">
        <v>125</v>
      </c>
      <c r="P130" s="101" t="s">
        <v>126</v>
      </c>
      <c r="Q130" s="101" t="s">
        <v>127</v>
      </c>
      <c r="R130" s="101" t="s">
        <v>128</v>
      </c>
      <c r="S130" s="101" t="s">
        <v>129</v>
      </c>
      <c r="T130" s="102" t="s">
        <v>130</v>
      </c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</row>
    <row r="131" s="2" customFormat="1" ht="22.8" customHeight="1">
      <c r="A131" s="38"/>
      <c r="B131" s="39"/>
      <c r="C131" s="107" t="s">
        <v>131</v>
      </c>
      <c r="D131" s="40"/>
      <c r="E131" s="40"/>
      <c r="F131" s="40"/>
      <c r="G131" s="40"/>
      <c r="H131" s="40"/>
      <c r="I131" s="144"/>
      <c r="J131" s="215">
        <f>BK131</f>
        <v>0</v>
      </c>
      <c r="K131" s="40"/>
      <c r="L131" s="44"/>
      <c r="M131" s="103"/>
      <c r="N131" s="216"/>
      <c r="O131" s="104"/>
      <c r="P131" s="217">
        <f>P132+P210+P234</f>
        <v>0</v>
      </c>
      <c r="Q131" s="104"/>
      <c r="R131" s="217">
        <f>R132+R210+R234</f>
        <v>3.7053161500000003</v>
      </c>
      <c r="S131" s="104"/>
      <c r="T131" s="218">
        <f>T132+T210+T234</f>
        <v>7.5654000000000012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76</v>
      </c>
      <c r="AU131" s="17" t="s">
        <v>105</v>
      </c>
      <c r="BK131" s="219">
        <f>BK132+BK210+BK234</f>
        <v>0</v>
      </c>
    </row>
    <row r="132" s="12" customFormat="1" ht="25.92" customHeight="1">
      <c r="A132" s="12"/>
      <c r="B132" s="220"/>
      <c r="C132" s="221"/>
      <c r="D132" s="222" t="s">
        <v>76</v>
      </c>
      <c r="E132" s="223" t="s">
        <v>132</v>
      </c>
      <c r="F132" s="223" t="s">
        <v>133</v>
      </c>
      <c r="G132" s="221"/>
      <c r="H132" s="221"/>
      <c r="I132" s="224"/>
      <c r="J132" s="225">
        <f>BK132</f>
        <v>0</v>
      </c>
      <c r="K132" s="221"/>
      <c r="L132" s="226"/>
      <c r="M132" s="227"/>
      <c r="N132" s="228"/>
      <c r="O132" s="228"/>
      <c r="P132" s="229">
        <f>P133+P162+P168+P172+P200+P208</f>
        <v>0</v>
      </c>
      <c r="Q132" s="228"/>
      <c r="R132" s="229">
        <f>R133+R162+R168+R172+R200+R208</f>
        <v>3.4133361500000001</v>
      </c>
      <c r="S132" s="228"/>
      <c r="T132" s="230">
        <f>T133+T162+T168+T172+T200+T208</f>
        <v>7.5414000000000012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82</v>
      </c>
      <c r="AT132" s="232" t="s">
        <v>76</v>
      </c>
      <c r="AU132" s="232" t="s">
        <v>77</v>
      </c>
      <c r="AY132" s="231" t="s">
        <v>134</v>
      </c>
      <c r="BK132" s="233">
        <f>BK133+BK162+BK168+BK172+BK200+BK208</f>
        <v>0</v>
      </c>
    </row>
    <row r="133" s="12" customFormat="1" ht="22.8" customHeight="1">
      <c r="A133" s="12"/>
      <c r="B133" s="220"/>
      <c r="C133" s="221"/>
      <c r="D133" s="222" t="s">
        <v>76</v>
      </c>
      <c r="E133" s="234" t="s">
        <v>89</v>
      </c>
      <c r="F133" s="234" t="s">
        <v>624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SUM(P134:P161)</f>
        <v>0</v>
      </c>
      <c r="Q133" s="228"/>
      <c r="R133" s="229">
        <f>SUM(R134:R161)</f>
        <v>2.9952481500000001</v>
      </c>
      <c r="S133" s="228"/>
      <c r="T133" s="230">
        <f>SUM(T134:T161)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82</v>
      </c>
      <c r="AT133" s="232" t="s">
        <v>76</v>
      </c>
      <c r="AU133" s="232" t="s">
        <v>82</v>
      </c>
      <c r="AY133" s="231" t="s">
        <v>134</v>
      </c>
      <c r="BK133" s="233">
        <f>SUM(BK134:BK161)</f>
        <v>0</v>
      </c>
    </row>
    <row r="134" s="2" customFormat="1" ht="24.15" customHeight="1">
      <c r="A134" s="38"/>
      <c r="B134" s="39"/>
      <c r="C134" s="236" t="s">
        <v>82</v>
      </c>
      <c r="D134" s="236" t="s">
        <v>137</v>
      </c>
      <c r="E134" s="237" t="s">
        <v>625</v>
      </c>
      <c r="F134" s="238" t="s">
        <v>626</v>
      </c>
      <c r="G134" s="239" t="s">
        <v>293</v>
      </c>
      <c r="H134" s="240">
        <v>6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92</v>
      </c>
      <c r="AT134" s="248" t="s">
        <v>137</v>
      </c>
      <c r="AU134" s="248" t="s">
        <v>86</v>
      </c>
      <c r="AY134" s="17" t="s">
        <v>134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82</v>
      </c>
      <c r="BK134" s="249">
        <f>ROUND(I134*H134,2)</f>
        <v>0</v>
      </c>
      <c r="BL134" s="17" t="s">
        <v>92</v>
      </c>
      <c r="BM134" s="248" t="s">
        <v>627</v>
      </c>
    </row>
    <row r="135" s="2" customFormat="1" ht="24.15" customHeight="1">
      <c r="A135" s="38"/>
      <c r="B135" s="39"/>
      <c r="C135" s="236" t="s">
        <v>86</v>
      </c>
      <c r="D135" s="236" t="s">
        <v>137</v>
      </c>
      <c r="E135" s="237" t="s">
        <v>628</v>
      </c>
      <c r="F135" s="238" t="s">
        <v>629</v>
      </c>
      <c r="G135" s="239" t="s">
        <v>277</v>
      </c>
      <c r="H135" s="240">
        <v>2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0.12021</v>
      </c>
      <c r="R135" s="246">
        <f>Q135*H135</f>
        <v>0.24042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92</v>
      </c>
      <c r="AT135" s="248" t="s">
        <v>137</v>
      </c>
      <c r="AU135" s="248" t="s">
        <v>86</v>
      </c>
      <c r="AY135" s="17" t="s">
        <v>134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82</v>
      </c>
      <c r="BK135" s="249">
        <f>ROUND(I135*H135,2)</f>
        <v>0</v>
      </c>
      <c r="BL135" s="17" t="s">
        <v>92</v>
      </c>
      <c r="BM135" s="248" t="s">
        <v>630</v>
      </c>
    </row>
    <row r="136" s="15" customFormat="1">
      <c r="A136" s="15"/>
      <c r="B136" s="273"/>
      <c r="C136" s="274"/>
      <c r="D136" s="252" t="s">
        <v>145</v>
      </c>
      <c r="E136" s="275" t="s">
        <v>1</v>
      </c>
      <c r="F136" s="276" t="s">
        <v>631</v>
      </c>
      <c r="G136" s="274"/>
      <c r="H136" s="275" t="s">
        <v>1</v>
      </c>
      <c r="I136" s="277"/>
      <c r="J136" s="274"/>
      <c r="K136" s="274"/>
      <c r="L136" s="278"/>
      <c r="M136" s="279"/>
      <c r="N136" s="280"/>
      <c r="O136" s="280"/>
      <c r="P136" s="280"/>
      <c r="Q136" s="280"/>
      <c r="R136" s="280"/>
      <c r="S136" s="280"/>
      <c r="T136" s="28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2" t="s">
        <v>145</v>
      </c>
      <c r="AU136" s="282" t="s">
        <v>86</v>
      </c>
      <c r="AV136" s="15" t="s">
        <v>82</v>
      </c>
      <c r="AW136" s="15" t="s">
        <v>34</v>
      </c>
      <c r="AX136" s="15" t="s">
        <v>77</v>
      </c>
      <c r="AY136" s="282" t="s">
        <v>134</v>
      </c>
    </row>
    <row r="137" s="13" customFormat="1">
      <c r="A137" s="13"/>
      <c r="B137" s="250"/>
      <c r="C137" s="251"/>
      <c r="D137" s="252" t="s">
        <v>145</v>
      </c>
      <c r="E137" s="253" t="s">
        <v>1</v>
      </c>
      <c r="F137" s="254" t="s">
        <v>86</v>
      </c>
      <c r="G137" s="251"/>
      <c r="H137" s="255">
        <v>2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145</v>
      </c>
      <c r="AU137" s="261" t="s">
        <v>86</v>
      </c>
      <c r="AV137" s="13" t="s">
        <v>86</v>
      </c>
      <c r="AW137" s="13" t="s">
        <v>34</v>
      </c>
      <c r="AX137" s="13" t="s">
        <v>82</v>
      </c>
      <c r="AY137" s="261" t="s">
        <v>134</v>
      </c>
    </row>
    <row r="138" s="2" customFormat="1" ht="24.15" customHeight="1">
      <c r="A138" s="38"/>
      <c r="B138" s="39"/>
      <c r="C138" s="236" t="s">
        <v>89</v>
      </c>
      <c r="D138" s="236" t="s">
        <v>137</v>
      </c>
      <c r="E138" s="237" t="s">
        <v>632</v>
      </c>
      <c r="F138" s="238" t="s">
        <v>633</v>
      </c>
      <c r="G138" s="239" t="s">
        <v>277</v>
      </c>
      <c r="H138" s="240">
        <v>2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0.24042</v>
      </c>
      <c r="R138" s="246">
        <f>Q138*H138</f>
        <v>0.48083999999999999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92</v>
      </c>
      <c r="AT138" s="248" t="s">
        <v>137</v>
      </c>
      <c r="AU138" s="248" t="s">
        <v>86</v>
      </c>
      <c r="AY138" s="17" t="s">
        <v>134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82</v>
      </c>
      <c r="BK138" s="249">
        <f>ROUND(I138*H138,2)</f>
        <v>0</v>
      </c>
      <c r="BL138" s="17" t="s">
        <v>92</v>
      </c>
      <c r="BM138" s="248" t="s">
        <v>634</v>
      </c>
    </row>
    <row r="139" s="15" customFormat="1">
      <c r="A139" s="15"/>
      <c r="B139" s="273"/>
      <c r="C139" s="274"/>
      <c r="D139" s="252" t="s">
        <v>145</v>
      </c>
      <c r="E139" s="275" t="s">
        <v>1</v>
      </c>
      <c r="F139" s="276" t="s">
        <v>635</v>
      </c>
      <c r="G139" s="274"/>
      <c r="H139" s="275" t="s">
        <v>1</v>
      </c>
      <c r="I139" s="277"/>
      <c r="J139" s="274"/>
      <c r="K139" s="274"/>
      <c r="L139" s="278"/>
      <c r="M139" s="279"/>
      <c r="N139" s="280"/>
      <c r="O139" s="280"/>
      <c r="P139" s="280"/>
      <c r="Q139" s="280"/>
      <c r="R139" s="280"/>
      <c r="S139" s="280"/>
      <c r="T139" s="28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2" t="s">
        <v>145</v>
      </c>
      <c r="AU139" s="282" t="s">
        <v>86</v>
      </c>
      <c r="AV139" s="15" t="s">
        <v>82</v>
      </c>
      <c r="AW139" s="15" t="s">
        <v>34</v>
      </c>
      <c r="AX139" s="15" t="s">
        <v>77</v>
      </c>
      <c r="AY139" s="282" t="s">
        <v>134</v>
      </c>
    </row>
    <row r="140" s="13" customFormat="1">
      <c r="A140" s="13"/>
      <c r="B140" s="250"/>
      <c r="C140" s="251"/>
      <c r="D140" s="252" t="s">
        <v>145</v>
      </c>
      <c r="E140" s="253" t="s">
        <v>1</v>
      </c>
      <c r="F140" s="254" t="s">
        <v>86</v>
      </c>
      <c r="G140" s="251"/>
      <c r="H140" s="255">
        <v>2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145</v>
      </c>
      <c r="AU140" s="261" t="s">
        <v>86</v>
      </c>
      <c r="AV140" s="13" t="s">
        <v>86</v>
      </c>
      <c r="AW140" s="13" t="s">
        <v>34</v>
      </c>
      <c r="AX140" s="13" t="s">
        <v>82</v>
      </c>
      <c r="AY140" s="261" t="s">
        <v>134</v>
      </c>
    </row>
    <row r="141" s="2" customFormat="1" ht="24.15" customHeight="1">
      <c r="A141" s="38"/>
      <c r="B141" s="39"/>
      <c r="C141" s="236" t="s">
        <v>562</v>
      </c>
      <c r="D141" s="236" t="s">
        <v>137</v>
      </c>
      <c r="E141" s="237" t="s">
        <v>636</v>
      </c>
      <c r="F141" s="238" t="s">
        <v>637</v>
      </c>
      <c r="G141" s="239" t="s">
        <v>277</v>
      </c>
      <c r="H141" s="240">
        <v>2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42</v>
      </c>
      <c r="O141" s="91"/>
      <c r="P141" s="246">
        <f>O141*H141</f>
        <v>0</v>
      </c>
      <c r="Q141" s="246">
        <v>0.32623000000000002</v>
      </c>
      <c r="R141" s="246">
        <f>Q141*H141</f>
        <v>0.65246000000000004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92</v>
      </c>
      <c r="AT141" s="248" t="s">
        <v>137</v>
      </c>
      <c r="AU141" s="248" t="s">
        <v>86</v>
      </c>
      <c r="AY141" s="17" t="s">
        <v>134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82</v>
      </c>
      <c r="BK141" s="249">
        <f>ROUND(I141*H141,2)</f>
        <v>0</v>
      </c>
      <c r="BL141" s="17" t="s">
        <v>92</v>
      </c>
      <c r="BM141" s="248" t="s">
        <v>638</v>
      </c>
    </row>
    <row r="142" s="2" customFormat="1" ht="24.15" customHeight="1">
      <c r="A142" s="38"/>
      <c r="B142" s="39"/>
      <c r="C142" s="236" t="s">
        <v>92</v>
      </c>
      <c r="D142" s="236" t="s">
        <v>137</v>
      </c>
      <c r="E142" s="237" t="s">
        <v>639</v>
      </c>
      <c r="F142" s="238" t="s">
        <v>640</v>
      </c>
      <c r="G142" s="239" t="s">
        <v>140</v>
      </c>
      <c r="H142" s="240">
        <v>1.8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0.0027499999999999998</v>
      </c>
      <c r="R142" s="246">
        <f>Q142*H142</f>
        <v>0.0049499999999999995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92</v>
      </c>
      <c r="AT142" s="248" t="s">
        <v>137</v>
      </c>
      <c r="AU142" s="248" t="s">
        <v>86</v>
      </c>
      <c r="AY142" s="17" t="s">
        <v>134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82</v>
      </c>
      <c r="BK142" s="249">
        <f>ROUND(I142*H142,2)</f>
        <v>0</v>
      </c>
      <c r="BL142" s="17" t="s">
        <v>92</v>
      </c>
      <c r="BM142" s="248" t="s">
        <v>641</v>
      </c>
    </row>
    <row r="143" s="15" customFormat="1">
      <c r="A143" s="15"/>
      <c r="B143" s="273"/>
      <c r="C143" s="274"/>
      <c r="D143" s="252" t="s">
        <v>145</v>
      </c>
      <c r="E143" s="275" t="s">
        <v>1</v>
      </c>
      <c r="F143" s="276" t="s">
        <v>642</v>
      </c>
      <c r="G143" s="274"/>
      <c r="H143" s="275" t="s">
        <v>1</v>
      </c>
      <c r="I143" s="277"/>
      <c r="J143" s="274"/>
      <c r="K143" s="274"/>
      <c r="L143" s="278"/>
      <c r="M143" s="279"/>
      <c r="N143" s="280"/>
      <c r="O143" s="280"/>
      <c r="P143" s="280"/>
      <c r="Q143" s="280"/>
      <c r="R143" s="280"/>
      <c r="S143" s="280"/>
      <c r="T143" s="28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2" t="s">
        <v>145</v>
      </c>
      <c r="AU143" s="282" t="s">
        <v>86</v>
      </c>
      <c r="AV143" s="15" t="s">
        <v>82</v>
      </c>
      <c r="AW143" s="15" t="s">
        <v>34</v>
      </c>
      <c r="AX143" s="15" t="s">
        <v>77</v>
      </c>
      <c r="AY143" s="282" t="s">
        <v>134</v>
      </c>
    </row>
    <row r="144" s="13" customFormat="1">
      <c r="A144" s="13"/>
      <c r="B144" s="250"/>
      <c r="C144" s="251"/>
      <c r="D144" s="252" t="s">
        <v>145</v>
      </c>
      <c r="E144" s="253" t="s">
        <v>1</v>
      </c>
      <c r="F144" s="254" t="s">
        <v>643</v>
      </c>
      <c r="G144" s="251"/>
      <c r="H144" s="255">
        <v>0.52000000000000002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145</v>
      </c>
      <c r="AU144" s="261" t="s">
        <v>86</v>
      </c>
      <c r="AV144" s="13" t="s">
        <v>86</v>
      </c>
      <c r="AW144" s="13" t="s">
        <v>34</v>
      </c>
      <c r="AX144" s="13" t="s">
        <v>77</v>
      </c>
      <c r="AY144" s="261" t="s">
        <v>134</v>
      </c>
    </row>
    <row r="145" s="13" customFormat="1">
      <c r="A145" s="13"/>
      <c r="B145" s="250"/>
      <c r="C145" s="251"/>
      <c r="D145" s="252" t="s">
        <v>145</v>
      </c>
      <c r="E145" s="253" t="s">
        <v>1</v>
      </c>
      <c r="F145" s="254" t="s">
        <v>644</v>
      </c>
      <c r="G145" s="251"/>
      <c r="H145" s="255">
        <v>1.28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145</v>
      </c>
      <c r="AU145" s="261" t="s">
        <v>86</v>
      </c>
      <c r="AV145" s="13" t="s">
        <v>86</v>
      </c>
      <c r="AW145" s="13" t="s">
        <v>34</v>
      </c>
      <c r="AX145" s="13" t="s">
        <v>77</v>
      </c>
      <c r="AY145" s="261" t="s">
        <v>134</v>
      </c>
    </row>
    <row r="146" s="14" customFormat="1">
      <c r="A146" s="14"/>
      <c r="B146" s="262"/>
      <c r="C146" s="263"/>
      <c r="D146" s="252" t="s">
        <v>145</v>
      </c>
      <c r="E146" s="264" t="s">
        <v>1</v>
      </c>
      <c r="F146" s="265" t="s">
        <v>153</v>
      </c>
      <c r="G146" s="263"/>
      <c r="H146" s="266">
        <v>1.8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145</v>
      </c>
      <c r="AU146" s="272" t="s">
        <v>86</v>
      </c>
      <c r="AV146" s="14" t="s">
        <v>92</v>
      </c>
      <c r="AW146" s="14" t="s">
        <v>34</v>
      </c>
      <c r="AX146" s="14" t="s">
        <v>82</v>
      </c>
      <c r="AY146" s="272" t="s">
        <v>134</v>
      </c>
    </row>
    <row r="147" s="2" customFormat="1" ht="24.15" customHeight="1">
      <c r="A147" s="38"/>
      <c r="B147" s="39"/>
      <c r="C147" s="236" t="s">
        <v>163</v>
      </c>
      <c r="D147" s="236" t="s">
        <v>137</v>
      </c>
      <c r="E147" s="237" t="s">
        <v>645</v>
      </c>
      <c r="F147" s="238" t="s">
        <v>646</v>
      </c>
      <c r="G147" s="239" t="s">
        <v>140</v>
      </c>
      <c r="H147" s="240">
        <v>1.8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92</v>
      </c>
      <c r="AT147" s="248" t="s">
        <v>137</v>
      </c>
      <c r="AU147" s="248" t="s">
        <v>86</v>
      </c>
      <c r="AY147" s="17" t="s">
        <v>134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82</v>
      </c>
      <c r="BK147" s="249">
        <f>ROUND(I147*H147,2)</f>
        <v>0</v>
      </c>
      <c r="BL147" s="17" t="s">
        <v>92</v>
      </c>
      <c r="BM147" s="248" t="s">
        <v>647</v>
      </c>
    </row>
    <row r="148" s="2" customFormat="1" ht="14.4" customHeight="1">
      <c r="A148" s="38"/>
      <c r="B148" s="39"/>
      <c r="C148" s="236" t="s">
        <v>135</v>
      </c>
      <c r="D148" s="236" t="s">
        <v>137</v>
      </c>
      <c r="E148" s="237" t="s">
        <v>648</v>
      </c>
      <c r="F148" s="238" t="s">
        <v>649</v>
      </c>
      <c r="G148" s="239" t="s">
        <v>277</v>
      </c>
      <c r="H148" s="240">
        <v>19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0.054550000000000001</v>
      </c>
      <c r="R148" s="246">
        <f>Q148*H148</f>
        <v>1.0364500000000001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92</v>
      </c>
      <c r="AT148" s="248" t="s">
        <v>137</v>
      </c>
      <c r="AU148" s="248" t="s">
        <v>86</v>
      </c>
      <c r="AY148" s="17" t="s">
        <v>134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82</v>
      </c>
      <c r="BK148" s="249">
        <f>ROUND(I148*H148,2)</f>
        <v>0</v>
      </c>
      <c r="BL148" s="17" t="s">
        <v>92</v>
      </c>
      <c r="BM148" s="248" t="s">
        <v>650</v>
      </c>
    </row>
    <row r="149" s="13" customFormat="1">
      <c r="A149" s="13"/>
      <c r="B149" s="250"/>
      <c r="C149" s="251"/>
      <c r="D149" s="252" t="s">
        <v>145</v>
      </c>
      <c r="E149" s="253" t="s">
        <v>1</v>
      </c>
      <c r="F149" s="254" t="s">
        <v>651</v>
      </c>
      <c r="G149" s="251"/>
      <c r="H149" s="255">
        <v>19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145</v>
      </c>
      <c r="AU149" s="261" t="s">
        <v>86</v>
      </c>
      <c r="AV149" s="13" t="s">
        <v>86</v>
      </c>
      <c r="AW149" s="13" t="s">
        <v>34</v>
      </c>
      <c r="AX149" s="13" t="s">
        <v>82</v>
      </c>
      <c r="AY149" s="261" t="s">
        <v>134</v>
      </c>
    </row>
    <row r="150" s="2" customFormat="1" ht="14.4" customHeight="1">
      <c r="A150" s="38"/>
      <c r="B150" s="39"/>
      <c r="C150" s="236" t="s">
        <v>172</v>
      </c>
      <c r="D150" s="236" t="s">
        <v>137</v>
      </c>
      <c r="E150" s="237" t="s">
        <v>652</v>
      </c>
      <c r="F150" s="238" t="s">
        <v>653</v>
      </c>
      <c r="G150" s="239" t="s">
        <v>140</v>
      </c>
      <c r="H150" s="240">
        <v>18.795000000000002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42</v>
      </c>
      <c r="O150" s="91"/>
      <c r="P150" s="246">
        <f>O150*H150</f>
        <v>0</v>
      </c>
      <c r="Q150" s="246">
        <v>0.028570000000000002</v>
      </c>
      <c r="R150" s="246">
        <f>Q150*H150</f>
        <v>0.53697315000000012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92</v>
      </c>
      <c r="AT150" s="248" t="s">
        <v>137</v>
      </c>
      <c r="AU150" s="248" t="s">
        <v>86</v>
      </c>
      <c r="AY150" s="17" t="s">
        <v>134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82</v>
      </c>
      <c r="BK150" s="249">
        <f>ROUND(I150*H150,2)</f>
        <v>0</v>
      </c>
      <c r="BL150" s="17" t="s">
        <v>92</v>
      </c>
      <c r="BM150" s="248" t="s">
        <v>654</v>
      </c>
    </row>
    <row r="151" s="15" customFormat="1">
      <c r="A151" s="15"/>
      <c r="B151" s="273"/>
      <c r="C151" s="274"/>
      <c r="D151" s="252" t="s">
        <v>145</v>
      </c>
      <c r="E151" s="275" t="s">
        <v>1</v>
      </c>
      <c r="F151" s="276" t="s">
        <v>655</v>
      </c>
      <c r="G151" s="274"/>
      <c r="H151" s="275" t="s">
        <v>1</v>
      </c>
      <c r="I151" s="277"/>
      <c r="J151" s="274"/>
      <c r="K151" s="274"/>
      <c r="L151" s="278"/>
      <c r="M151" s="279"/>
      <c r="N151" s="280"/>
      <c r="O151" s="280"/>
      <c r="P151" s="280"/>
      <c r="Q151" s="280"/>
      <c r="R151" s="280"/>
      <c r="S151" s="280"/>
      <c r="T151" s="28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2" t="s">
        <v>145</v>
      </c>
      <c r="AU151" s="282" t="s">
        <v>86</v>
      </c>
      <c r="AV151" s="15" t="s">
        <v>82</v>
      </c>
      <c r="AW151" s="15" t="s">
        <v>34</v>
      </c>
      <c r="AX151" s="15" t="s">
        <v>77</v>
      </c>
      <c r="AY151" s="282" t="s">
        <v>134</v>
      </c>
    </row>
    <row r="152" s="15" customFormat="1">
      <c r="A152" s="15"/>
      <c r="B152" s="273"/>
      <c r="C152" s="274"/>
      <c r="D152" s="252" t="s">
        <v>145</v>
      </c>
      <c r="E152" s="275" t="s">
        <v>1</v>
      </c>
      <c r="F152" s="276" t="s">
        <v>656</v>
      </c>
      <c r="G152" s="274"/>
      <c r="H152" s="275" t="s">
        <v>1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145</v>
      </c>
      <c r="AU152" s="282" t="s">
        <v>86</v>
      </c>
      <c r="AV152" s="15" t="s">
        <v>82</v>
      </c>
      <c r="AW152" s="15" t="s">
        <v>34</v>
      </c>
      <c r="AX152" s="15" t="s">
        <v>77</v>
      </c>
      <c r="AY152" s="282" t="s">
        <v>134</v>
      </c>
    </row>
    <row r="153" s="13" customFormat="1">
      <c r="A153" s="13"/>
      <c r="B153" s="250"/>
      <c r="C153" s="251"/>
      <c r="D153" s="252" t="s">
        <v>145</v>
      </c>
      <c r="E153" s="253" t="s">
        <v>1</v>
      </c>
      <c r="F153" s="254" t="s">
        <v>657</v>
      </c>
      <c r="G153" s="251"/>
      <c r="H153" s="255">
        <v>7.2149999999999999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145</v>
      </c>
      <c r="AU153" s="261" t="s">
        <v>86</v>
      </c>
      <c r="AV153" s="13" t="s">
        <v>86</v>
      </c>
      <c r="AW153" s="13" t="s">
        <v>34</v>
      </c>
      <c r="AX153" s="13" t="s">
        <v>77</v>
      </c>
      <c r="AY153" s="261" t="s">
        <v>134</v>
      </c>
    </row>
    <row r="154" s="13" customFormat="1">
      <c r="A154" s="13"/>
      <c r="B154" s="250"/>
      <c r="C154" s="251"/>
      <c r="D154" s="252" t="s">
        <v>145</v>
      </c>
      <c r="E154" s="253" t="s">
        <v>1</v>
      </c>
      <c r="F154" s="254" t="s">
        <v>658</v>
      </c>
      <c r="G154" s="251"/>
      <c r="H154" s="255">
        <v>2.7000000000000002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145</v>
      </c>
      <c r="AU154" s="261" t="s">
        <v>86</v>
      </c>
      <c r="AV154" s="13" t="s">
        <v>86</v>
      </c>
      <c r="AW154" s="13" t="s">
        <v>34</v>
      </c>
      <c r="AX154" s="13" t="s">
        <v>77</v>
      </c>
      <c r="AY154" s="261" t="s">
        <v>134</v>
      </c>
    </row>
    <row r="155" s="13" customFormat="1">
      <c r="A155" s="13"/>
      <c r="B155" s="250"/>
      <c r="C155" s="251"/>
      <c r="D155" s="252" t="s">
        <v>145</v>
      </c>
      <c r="E155" s="253" t="s">
        <v>1</v>
      </c>
      <c r="F155" s="254" t="s">
        <v>659</v>
      </c>
      <c r="G155" s="251"/>
      <c r="H155" s="255">
        <v>8.8800000000000008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145</v>
      </c>
      <c r="AU155" s="261" t="s">
        <v>86</v>
      </c>
      <c r="AV155" s="13" t="s">
        <v>86</v>
      </c>
      <c r="AW155" s="13" t="s">
        <v>34</v>
      </c>
      <c r="AX155" s="13" t="s">
        <v>77</v>
      </c>
      <c r="AY155" s="261" t="s">
        <v>134</v>
      </c>
    </row>
    <row r="156" s="14" customFormat="1">
      <c r="A156" s="14"/>
      <c r="B156" s="262"/>
      <c r="C156" s="263"/>
      <c r="D156" s="252" t="s">
        <v>145</v>
      </c>
      <c r="E156" s="264" t="s">
        <v>1</v>
      </c>
      <c r="F156" s="265" t="s">
        <v>153</v>
      </c>
      <c r="G156" s="263"/>
      <c r="H156" s="266">
        <v>18.795000000000002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145</v>
      </c>
      <c r="AU156" s="272" t="s">
        <v>86</v>
      </c>
      <c r="AV156" s="14" t="s">
        <v>92</v>
      </c>
      <c r="AW156" s="14" t="s">
        <v>34</v>
      </c>
      <c r="AX156" s="14" t="s">
        <v>82</v>
      </c>
      <c r="AY156" s="272" t="s">
        <v>134</v>
      </c>
    </row>
    <row r="157" s="2" customFormat="1" ht="24.15" customHeight="1">
      <c r="A157" s="38"/>
      <c r="B157" s="39"/>
      <c r="C157" s="236" t="s">
        <v>179</v>
      </c>
      <c r="D157" s="236" t="s">
        <v>137</v>
      </c>
      <c r="E157" s="237" t="s">
        <v>660</v>
      </c>
      <c r="F157" s="238" t="s">
        <v>661</v>
      </c>
      <c r="G157" s="239" t="s">
        <v>140</v>
      </c>
      <c r="H157" s="240">
        <v>0.90000000000000002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0.04795</v>
      </c>
      <c r="R157" s="246">
        <f>Q157*H157</f>
        <v>0.043154999999999999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92</v>
      </c>
      <c r="AT157" s="248" t="s">
        <v>137</v>
      </c>
      <c r="AU157" s="248" t="s">
        <v>86</v>
      </c>
      <c r="AY157" s="17" t="s">
        <v>134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82</v>
      </c>
      <c r="BK157" s="249">
        <f>ROUND(I157*H157,2)</f>
        <v>0</v>
      </c>
      <c r="BL157" s="17" t="s">
        <v>92</v>
      </c>
      <c r="BM157" s="248" t="s">
        <v>662</v>
      </c>
    </row>
    <row r="158" s="15" customFormat="1">
      <c r="A158" s="15"/>
      <c r="B158" s="273"/>
      <c r="C158" s="274"/>
      <c r="D158" s="252" t="s">
        <v>145</v>
      </c>
      <c r="E158" s="275" t="s">
        <v>1</v>
      </c>
      <c r="F158" s="276" t="s">
        <v>663</v>
      </c>
      <c r="G158" s="274"/>
      <c r="H158" s="275" t="s">
        <v>1</v>
      </c>
      <c r="I158" s="277"/>
      <c r="J158" s="274"/>
      <c r="K158" s="274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145</v>
      </c>
      <c r="AU158" s="282" t="s">
        <v>86</v>
      </c>
      <c r="AV158" s="15" t="s">
        <v>82</v>
      </c>
      <c r="AW158" s="15" t="s">
        <v>34</v>
      </c>
      <c r="AX158" s="15" t="s">
        <v>77</v>
      </c>
      <c r="AY158" s="282" t="s">
        <v>134</v>
      </c>
    </row>
    <row r="159" s="13" customFormat="1">
      <c r="A159" s="13"/>
      <c r="B159" s="250"/>
      <c r="C159" s="251"/>
      <c r="D159" s="252" t="s">
        <v>145</v>
      </c>
      <c r="E159" s="253" t="s">
        <v>1</v>
      </c>
      <c r="F159" s="254" t="s">
        <v>664</v>
      </c>
      <c r="G159" s="251"/>
      <c r="H159" s="255">
        <v>0.17999999999999999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145</v>
      </c>
      <c r="AU159" s="261" t="s">
        <v>86</v>
      </c>
      <c r="AV159" s="13" t="s">
        <v>86</v>
      </c>
      <c r="AW159" s="13" t="s">
        <v>34</v>
      </c>
      <c r="AX159" s="13" t="s">
        <v>77</v>
      </c>
      <c r="AY159" s="261" t="s">
        <v>134</v>
      </c>
    </row>
    <row r="160" s="13" customFormat="1">
      <c r="A160" s="13"/>
      <c r="B160" s="250"/>
      <c r="C160" s="251"/>
      <c r="D160" s="252" t="s">
        <v>145</v>
      </c>
      <c r="E160" s="253" t="s">
        <v>1</v>
      </c>
      <c r="F160" s="254" t="s">
        <v>665</v>
      </c>
      <c r="G160" s="251"/>
      <c r="H160" s="255">
        <v>0.71999999999999997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145</v>
      </c>
      <c r="AU160" s="261" t="s">
        <v>86</v>
      </c>
      <c r="AV160" s="13" t="s">
        <v>86</v>
      </c>
      <c r="AW160" s="13" t="s">
        <v>34</v>
      </c>
      <c r="AX160" s="13" t="s">
        <v>77</v>
      </c>
      <c r="AY160" s="261" t="s">
        <v>134</v>
      </c>
    </row>
    <row r="161" s="14" customFormat="1">
      <c r="A161" s="14"/>
      <c r="B161" s="262"/>
      <c r="C161" s="263"/>
      <c r="D161" s="252" t="s">
        <v>145</v>
      </c>
      <c r="E161" s="264" t="s">
        <v>1</v>
      </c>
      <c r="F161" s="265" t="s">
        <v>153</v>
      </c>
      <c r="G161" s="263"/>
      <c r="H161" s="266">
        <v>0.89999999999999991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145</v>
      </c>
      <c r="AU161" s="272" t="s">
        <v>86</v>
      </c>
      <c r="AV161" s="14" t="s">
        <v>92</v>
      </c>
      <c r="AW161" s="14" t="s">
        <v>34</v>
      </c>
      <c r="AX161" s="14" t="s">
        <v>82</v>
      </c>
      <c r="AY161" s="272" t="s">
        <v>134</v>
      </c>
    </row>
    <row r="162" s="12" customFormat="1" ht="22.8" customHeight="1">
      <c r="A162" s="12"/>
      <c r="B162" s="220"/>
      <c r="C162" s="221"/>
      <c r="D162" s="222" t="s">
        <v>76</v>
      </c>
      <c r="E162" s="234" t="s">
        <v>92</v>
      </c>
      <c r="F162" s="234" t="s">
        <v>407</v>
      </c>
      <c r="G162" s="221"/>
      <c r="H162" s="221"/>
      <c r="I162" s="224"/>
      <c r="J162" s="235">
        <f>BK162</f>
        <v>0</v>
      </c>
      <c r="K162" s="221"/>
      <c r="L162" s="226"/>
      <c r="M162" s="227"/>
      <c r="N162" s="228"/>
      <c r="O162" s="228"/>
      <c r="P162" s="229">
        <f>SUM(P163:P167)</f>
        <v>0</v>
      </c>
      <c r="Q162" s="228"/>
      <c r="R162" s="229">
        <f>SUM(R163:R167)</f>
        <v>0.1575</v>
      </c>
      <c r="S162" s="228"/>
      <c r="T162" s="23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1" t="s">
        <v>82</v>
      </c>
      <c r="AT162" s="232" t="s">
        <v>76</v>
      </c>
      <c r="AU162" s="232" t="s">
        <v>82</v>
      </c>
      <c r="AY162" s="231" t="s">
        <v>134</v>
      </c>
      <c r="BK162" s="233">
        <f>SUM(BK163:BK167)</f>
        <v>0</v>
      </c>
    </row>
    <row r="163" s="2" customFormat="1" ht="14.4" customHeight="1">
      <c r="A163" s="38"/>
      <c r="B163" s="39"/>
      <c r="C163" s="236" t="s">
        <v>185</v>
      </c>
      <c r="D163" s="236" t="s">
        <v>137</v>
      </c>
      <c r="E163" s="237" t="s">
        <v>666</v>
      </c>
      <c r="F163" s="238" t="s">
        <v>667</v>
      </c>
      <c r="G163" s="239" t="s">
        <v>140</v>
      </c>
      <c r="H163" s="240">
        <v>45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42</v>
      </c>
      <c r="O163" s="91"/>
      <c r="P163" s="246">
        <f>O163*H163</f>
        <v>0</v>
      </c>
      <c r="Q163" s="246">
        <v>0.0026199999999999999</v>
      </c>
      <c r="R163" s="246">
        <f>Q163*H163</f>
        <v>0.11789999999999999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92</v>
      </c>
      <c r="AT163" s="248" t="s">
        <v>137</v>
      </c>
      <c r="AU163" s="248" t="s">
        <v>86</v>
      </c>
      <c r="AY163" s="17" t="s">
        <v>134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82</v>
      </c>
      <c r="BK163" s="249">
        <f>ROUND(I163*H163,2)</f>
        <v>0</v>
      </c>
      <c r="BL163" s="17" t="s">
        <v>92</v>
      </c>
      <c r="BM163" s="248" t="s">
        <v>668</v>
      </c>
    </row>
    <row r="164" s="13" customFormat="1">
      <c r="A164" s="13"/>
      <c r="B164" s="250"/>
      <c r="C164" s="251"/>
      <c r="D164" s="252" t="s">
        <v>145</v>
      </c>
      <c r="E164" s="253" t="s">
        <v>1</v>
      </c>
      <c r="F164" s="254" t="s">
        <v>669</v>
      </c>
      <c r="G164" s="251"/>
      <c r="H164" s="255">
        <v>45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145</v>
      </c>
      <c r="AU164" s="261" t="s">
        <v>86</v>
      </c>
      <c r="AV164" s="13" t="s">
        <v>86</v>
      </c>
      <c r="AW164" s="13" t="s">
        <v>34</v>
      </c>
      <c r="AX164" s="13" t="s">
        <v>82</v>
      </c>
      <c r="AY164" s="261" t="s">
        <v>134</v>
      </c>
    </row>
    <row r="165" s="2" customFormat="1" ht="14.4" customHeight="1">
      <c r="A165" s="38"/>
      <c r="B165" s="39"/>
      <c r="C165" s="236" t="s">
        <v>191</v>
      </c>
      <c r="D165" s="236" t="s">
        <v>137</v>
      </c>
      <c r="E165" s="237" t="s">
        <v>670</v>
      </c>
      <c r="F165" s="238" t="s">
        <v>671</v>
      </c>
      <c r="G165" s="239" t="s">
        <v>140</v>
      </c>
      <c r="H165" s="240">
        <v>45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42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92</v>
      </c>
      <c r="AT165" s="248" t="s">
        <v>137</v>
      </c>
      <c r="AU165" s="248" t="s">
        <v>86</v>
      </c>
      <c r="AY165" s="17" t="s">
        <v>134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82</v>
      </c>
      <c r="BK165" s="249">
        <f>ROUND(I165*H165,2)</f>
        <v>0</v>
      </c>
      <c r="BL165" s="17" t="s">
        <v>92</v>
      </c>
      <c r="BM165" s="248" t="s">
        <v>672</v>
      </c>
    </row>
    <row r="166" s="2" customFormat="1" ht="24.15" customHeight="1">
      <c r="A166" s="38"/>
      <c r="B166" s="39"/>
      <c r="C166" s="236" t="s">
        <v>196</v>
      </c>
      <c r="D166" s="236" t="s">
        <v>137</v>
      </c>
      <c r="E166" s="237" t="s">
        <v>673</v>
      </c>
      <c r="F166" s="238" t="s">
        <v>674</v>
      </c>
      <c r="G166" s="239" t="s">
        <v>140</v>
      </c>
      <c r="H166" s="240">
        <v>45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0.00088000000000000003</v>
      </c>
      <c r="R166" s="246">
        <f>Q166*H166</f>
        <v>0.039600000000000003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92</v>
      </c>
      <c r="AT166" s="248" t="s">
        <v>137</v>
      </c>
      <c r="AU166" s="248" t="s">
        <v>86</v>
      </c>
      <c r="AY166" s="17" t="s">
        <v>134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82</v>
      </c>
      <c r="BK166" s="249">
        <f>ROUND(I166*H166,2)</f>
        <v>0</v>
      </c>
      <c r="BL166" s="17" t="s">
        <v>92</v>
      </c>
      <c r="BM166" s="248" t="s">
        <v>675</v>
      </c>
    </row>
    <row r="167" s="2" customFormat="1" ht="24.15" customHeight="1">
      <c r="A167" s="38"/>
      <c r="B167" s="39"/>
      <c r="C167" s="236" t="s">
        <v>200</v>
      </c>
      <c r="D167" s="236" t="s">
        <v>137</v>
      </c>
      <c r="E167" s="237" t="s">
        <v>676</v>
      </c>
      <c r="F167" s="238" t="s">
        <v>677</v>
      </c>
      <c r="G167" s="239" t="s">
        <v>140</v>
      </c>
      <c r="H167" s="240">
        <v>45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42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92</v>
      </c>
      <c r="AT167" s="248" t="s">
        <v>137</v>
      </c>
      <c r="AU167" s="248" t="s">
        <v>86</v>
      </c>
      <c r="AY167" s="17" t="s">
        <v>134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82</v>
      </c>
      <c r="BK167" s="249">
        <f>ROUND(I167*H167,2)</f>
        <v>0</v>
      </c>
      <c r="BL167" s="17" t="s">
        <v>92</v>
      </c>
      <c r="BM167" s="248" t="s">
        <v>678</v>
      </c>
    </row>
    <row r="168" s="12" customFormat="1" ht="22.8" customHeight="1">
      <c r="A168" s="12"/>
      <c r="B168" s="220"/>
      <c r="C168" s="221"/>
      <c r="D168" s="222" t="s">
        <v>76</v>
      </c>
      <c r="E168" s="234" t="s">
        <v>135</v>
      </c>
      <c r="F168" s="234" t="s">
        <v>136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SUM(P169:P171)</f>
        <v>0</v>
      </c>
      <c r="Q168" s="228"/>
      <c r="R168" s="229">
        <f>SUM(R169:R171)</f>
        <v>0.25385999999999997</v>
      </c>
      <c r="S168" s="228"/>
      <c r="T168" s="230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82</v>
      </c>
      <c r="AT168" s="232" t="s">
        <v>76</v>
      </c>
      <c r="AU168" s="232" t="s">
        <v>82</v>
      </c>
      <c r="AY168" s="231" t="s">
        <v>134</v>
      </c>
      <c r="BK168" s="233">
        <f>SUM(BK169:BK171)</f>
        <v>0</v>
      </c>
    </row>
    <row r="169" s="2" customFormat="1" ht="14.4" customHeight="1">
      <c r="A169" s="38"/>
      <c r="B169" s="39"/>
      <c r="C169" s="236" t="s">
        <v>205</v>
      </c>
      <c r="D169" s="236" t="s">
        <v>137</v>
      </c>
      <c r="E169" s="237" t="s">
        <v>679</v>
      </c>
      <c r="F169" s="238" t="s">
        <v>680</v>
      </c>
      <c r="G169" s="239" t="s">
        <v>277</v>
      </c>
      <c r="H169" s="240">
        <v>4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42</v>
      </c>
      <c r="O169" s="91"/>
      <c r="P169" s="246">
        <f>O169*H169</f>
        <v>0</v>
      </c>
      <c r="Q169" s="246">
        <v>0.04684</v>
      </c>
      <c r="R169" s="246">
        <f>Q169*H169</f>
        <v>0.18736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92</v>
      </c>
      <c r="AT169" s="248" t="s">
        <v>137</v>
      </c>
      <c r="AU169" s="248" t="s">
        <v>86</v>
      </c>
      <c r="AY169" s="17" t="s">
        <v>134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82</v>
      </c>
      <c r="BK169" s="249">
        <f>ROUND(I169*H169,2)</f>
        <v>0</v>
      </c>
      <c r="BL169" s="17" t="s">
        <v>92</v>
      </c>
      <c r="BM169" s="248" t="s">
        <v>681</v>
      </c>
    </row>
    <row r="170" s="2" customFormat="1" ht="24.15" customHeight="1">
      <c r="A170" s="38"/>
      <c r="B170" s="39"/>
      <c r="C170" s="288" t="s">
        <v>209</v>
      </c>
      <c r="D170" s="288" t="s">
        <v>573</v>
      </c>
      <c r="E170" s="289" t="s">
        <v>682</v>
      </c>
      <c r="F170" s="290" t="s">
        <v>683</v>
      </c>
      <c r="G170" s="291" t="s">
        <v>277</v>
      </c>
      <c r="H170" s="292">
        <v>2</v>
      </c>
      <c r="I170" s="293"/>
      <c r="J170" s="294">
        <f>ROUND(I170*H170,2)</f>
        <v>0</v>
      </c>
      <c r="K170" s="295"/>
      <c r="L170" s="296"/>
      <c r="M170" s="297" t="s">
        <v>1</v>
      </c>
      <c r="N170" s="298" t="s">
        <v>42</v>
      </c>
      <c r="O170" s="91"/>
      <c r="P170" s="246">
        <f>O170*H170</f>
        <v>0</v>
      </c>
      <c r="Q170" s="246">
        <v>0.01272</v>
      </c>
      <c r="R170" s="246">
        <f>Q170*H170</f>
        <v>0.025440000000000001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179</v>
      </c>
      <c r="AT170" s="248" t="s">
        <v>573</v>
      </c>
      <c r="AU170" s="248" t="s">
        <v>86</v>
      </c>
      <c r="AY170" s="17" t="s">
        <v>134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82</v>
      </c>
      <c r="BK170" s="249">
        <f>ROUND(I170*H170,2)</f>
        <v>0</v>
      </c>
      <c r="BL170" s="17" t="s">
        <v>92</v>
      </c>
      <c r="BM170" s="248" t="s">
        <v>684</v>
      </c>
    </row>
    <row r="171" s="2" customFormat="1" ht="24.15" customHeight="1">
      <c r="A171" s="38"/>
      <c r="B171" s="39"/>
      <c r="C171" s="288" t="s">
        <v>8</v>
      </c>
      <c r="D171" s="288" t="s">
        <v>573</v>
      </c>
      <c r="E171" s="289" t="s">
        <v>685</v>
      </c>
      <c r="F171" s="290" t="s">
        <v>686</v>
      </c>
      <c r="G171" s="291" t="s">
        <v>277</v>
      </c>
      <c r="H171" s="292">
        <v>2</v>
      </c>
      <c r="I171" s="293"/>
      <c r="J171" s="294">
        <f>ROUND(I171*H171,2)</f>
        <v>0</v>
      </c>
      <c r="K171" s="295"/>
      <c r="L171" s="296"/>
      <c r="M171" s="297" t="s">
        <v>1</v>
      </c>
      <c r="N171" s="298" t="s">
        <v>42</v>
      </c>
      <c r="O171" s="91"/>
      <c r="P171" s="246">
        <f>O171*H171</f>
        <v>0</v>
      </c>
      <c r="Q171" s="246">
        <v>0.02053</v>
      </c>
      <c r="R171" s="246">
        <f>Q171*H171</f>
        <v>0.041059999999999999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179</v>
      </c>
      <c r="AT171" s="248" t="s">
        <v>573</v>
      </c>
      <c r="AU171" s="248" t="s">
        <v>86</v>
      </c>
      <c r="AY171" s="17" t="s">
        <v>134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82</v>
      </c>
      <c r="BK171" s="249">
        <f>ROUND(I171*H171,2)</f>
        <v>0</v>
      </c>
      <c r="BL171" s="17" t="s">
        <v>92</v>
      </c>
      <c r="BM171" s="248" t="s">
        <v>687</v>
      </c>
    </row>
    <row r="172" s="12" customFormat="1" ht="22.8" customHeight="1">
      <c r="A172" s="12"/>
      <c r="B172" s="220"/>
      <c r="C172" s="221"/>
      <c r="D172" s="222" t="s">
        <v>76</v>
      </c>
      <c r="E172" s="234" t="s">
        <v>185</v>
      </c>
      <c r="F172" s="234" t="s">
        <v>190</v>
      </c>
      <c r="G172" s="221"/>
      <c r="H172" s="221"/>
      <c r="I172" s="224"/>
      <c r="J172" s="235">
        <f>BK172</f>
        <v>0</v>
      </c>
      <c r="K172" s="221"/>
      <c r="L172" s="226"/>
      <c r="M172" s="227"/>
      <c r="N172" s="228"/>
      <c r="O172" s="228"/>
      <c r="P172" s="229">
        <f>SUM(P173:P199)</f>
        <v>0</v>
      </c>
      <c r="Q172" s="228"/>
      <c r="R172" s="229">
        <f>SUM(R173:R199)</f>
        <v>0.0067279999999999996</v>
      </c>
      <c r="S172" s="228"/>
      <c r="T172" s="230">
        <f>SUM(T173:T199)</f>
        <v>7.5414000000000012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1" t="s">
        <v>82</v>
      </c>
      <c r="AT172" s="232" t="s">
        <v>76</v>
      </c>
      <c r="AU172" s="232" t="s">
        <v>82</v>
      </c>
      <c r="AY172" s="231" t="s">
        <v>134</v>
      </c>
      <c r="BK172" s="233">
        <f>SUM(BK173:BK199)</f>
        <v>0</v>
      </c>
    </row>
    <row r="173" s="2" customFormat="1" ht="24.15" customHeight="1">
      <c r="A173" s="38"/>
      <c r="B173" s="39"/>
      <c r="C173" s="236" t="s">
        <v>188</v>
      </c>
      <c r="D173" s="236" t="s">
        <v>137</v>
      </c>
      <c r="E173" s="237" t="s">
        <v>206</v>
      </c>
      <c r="F173" s="238" t="s">
        <v>207</v>
      </c>
      <c r="G173" s="239" t="s">
        <v>140</v>
      </c>
      <c r="H173" s="240">
        <v>80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42</v>
      </c>
      <c r="O173" s="91"/>
      <c r="P173" s="246">
        <f>O173*H173</f>
        <v>0</v>
      </c>
      <c r="Q173" s="246">
        <v>4.0000000000000003E-05</v>
      </c>
      <c r="R173" s="246">
        <f>Q173*H173</f>
        <v>0.0032000000000000002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92</v>
      </c>
      <c r="AT173" s="248" t="s">
        <v>137</v>
      </c>
      <c r="AU173" s="248" t="s">
        <v>86</v>
      </c>
      <c r="AY173" s="17" t="s">
        <v>134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82</v>
      </c>
      <c r="BK173" s="249">
        <f>ROUND(I173*H173,2)</f>
        <v>0</v>
      </c>
      <c r="BL173" s="17" t="s">
        <v>92</v>
      </c>
      <c r="BM173" s="248" t="s">
        <v>688</v>
      </c>
    </row>
    <row r="174" s="15" customFormat="1">
      <c r="A174" s="15"/>
      <c r="B174" s="273"/>
      <c r="C174" s="274"/>
      <c r="D174" s="252" t="s">
        <v>145</v>
      </c>
      <c r="E174" s="275" t="s">
        <v>1</v>
      </c>
      <c r="F174" s="276" t="s">
        <v>689</v>
      </c>
      <c r="G174" s="274"/>
      <c r="H174" s="275" t="s">
        <v>1</v>
      </c>
      <c r="I174" s="277"/>
      <c r="J174" s="274"/>
      <c r="K174" s="274"/>
      <c r="L174" s="278"/>
      <c r="M174" s="279"/>
      <c r="N174" s="280"/>
      <c r="O174" s="280"/>
      <c r="P174" s="280"/>
      <c r="Q174" s="280"/>
      <c r="R174" s="280"/>
      <c r="S174" s="280"/>
      <c r="T174" s="28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2" t="s">
        <v>145</v>
      </c>
      <c r="AU174" s="282" t="s">
        <v>86</v>
      </c>
      <c r="AV174" s="15" t="s">
        <v>82</v>
      </c>
      <c r="AW174" s="15" t="s">
        <v>34</v>
      </c>
      <c r="AX174" s="15" t="s">
        <v>77</v>
      </c>
      <c r="AY174" s="282" t="s">
        <v>134</v>
      </c>
    </row>
    <row r="175" s="13" customFormat="1">
      <c r="A175" s="13"/>
      <c r="B175" s="250"/>
      <c r="C175" s="251"/>
      <c r="D175" s="252" t="s">
        <v>145</v>
      </c>
      <c r="E175" s="253" t="s">
        <v>1</v>
      </c>
      <c r="F175" s="254" t="s">
        <v>690</v>
      </c>
      <c r="G175" s="251"/>
      <c r="H175" s="255">
        <v>80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145</v>
      </c>
      <c r="AU175" s="261" t="s">
        <v>86</v>
      </c>
      <c r="AV175" s="13" t="s">
        <v>86</v>
      </c>
      <c r="AW175" s="13" t="s">
        <v>34</v>
      </c>
      <c r="AX175" s="13" t="s">
        <v>82</v>
      </c>
      <c r="AY175" s="261" t="s">
        <v>134</v>
      </c>
    </row>
    <row r="176" s="2" customFormat="1" ht="24.15" customHeight="1">
      <c r="A176" s="38"/>
      <c r="B176" s="39"/>
      <c r="C176" s="236" t="s">
        <v>506</v>
      </c>
      <c r="D176" s="236" t="s">
        <v>137</v>
      </c>
      <c r="E176" s="237" t="s">
        <v>691</v>
      </c>
      <c r="F176" s="238" t="s">
        <v>692</v>
      </c>
      <c r="G176" s="239" t="s">
        <v>140</v>
      </c>
      <c r="H176" s="240">
        <v>1.6799999999999999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42</v>
      </c>
      <c r="O176" s="91"/>
      <c r="P176" s="246">
        <f>O176*H176</f>
        <v>0</v>
      </c>
      <c r="Q176" s="246">
        <v>0.0020999999999999999</v>
      </c>
      <c r="R176" s="246">
        <f>Q176*H176</f>
        <v>0.0035279999999999995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92</v>
      </c>
      <c r="AT176" s="248" t="s">
        <v>137</v>
      </c>
      <c r="AU176" s="248" t="s">
        <v>86</v>
      </c>
      <c r="AY176" s="17" t="s">
        <v>134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82</v>
      </c>
      <c r="BK176" s="249">
        <f>ROUND(I176*H176,2)</f>
        <v>0</v>
      </c>
      <c r="BL176" s="17" t="s">
        <v>92</v>
      </c>
      <c r="BM176" s="248" t="s">
        <v>693</v>
      </c>
    </row>
    <row r="177" s="13" customFormat="1">
      <c r="A177" s="13"/>
      <c r="B177" s="250"/>
      <c r="C177" s="251"/>
      <c r="D177" s="252" t="s">
        <v>145</v>
      </c>
      <c r="E177" s="253" t="s">
        <v>1</v>
      </c>
      <c r="F177" s="254" t="s">
        <v>694</v>
      </c>
      <c r="G177" s="251"/>
      <c r="H177" s="255">
        <v>1.6799999999999999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145</v>
      </c>
      <c r="AU177" s="261" t="s">
        <v>86</v>
      </c>
      <c r="AV177" s="13" t="s">
        <v>86</v>
      </c>
      <c r="AW177" s="13" t="s">
        <v>34</v>
      </c>
      <c r="AX177" s="13" t="s">
        <v>82</v>
      </c>
      <c r="AY177" s="261" t="s">
        <v>134</v>
      </c>
    </row>
    <row r="178" s="2" customFormat="1" ht="24.15" customHeight="1">
      <c r="A178" s="38"/>
      <c r="B178" s="39"/>
      <c r="C178" s="236" t="s">
        <v>225</v>
      </c>
      <c r="D178" s="236" t="s">
        <v>137</v>
      </c>
      <c r="E178" s="237" t="s">
        <v>695</v>
      </c>
      <c r="F178" s="238" t="s">
        <v>696</v>
      </c>
      <c r="G178" s="239" t="s">
        <v>277</v>
      </c>
      <c r="H178" s="240">
        <v>2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42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0.053999999999999999</v>
      </c>
      <c r="T178" s="247">
        <f>S178*H178</f>
        <v>0.108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92</v>
      </c>
      <c r="AT178" s="248" t="s">
        <v>137</v>
      </c>
      <c r="AU178" s="248" t="s">
        <v>86</v>
      </c>
      <c r="AY178" s="17" t="s">
        <v>134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82</v>
      </c>
      <c r="BK178" s="249">
        <f>ROUND(I178*H178,2)</f>
        <v>0</v>
      </c>
      <c r="BL178" s="17" t="s">
        <v>92</v>
      </c>
      <c r="BM178" s="248" t="s">
        <v>697</v>
      </c>
    </row>
    <row r="179" s="2" customFormat="1" ht="14.4" customHeight="1">
      <c r="A179" s="38"/>
      <c r="B179" s="39"/>
      <c r="C179" s="236" t="s">
        <v>232</v>
      </c>
      <c r="D179" s="236" t="s">
        <v>137</v>
      </c>
      <c r="E179" s="237" t="s">
        <v>698</v>
      </c>
      <c r="F179" s="238" t="s">
        <v>699</v>
      </c>
      <c r="G179" s="239" t="s">
        <v>140</v>
      </c>
      <c r="H179" s="240">
        <v>1.6000000000000001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42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0.075999999999999998</v>
      </c>
      <c r="T179" s="247">
        <f>S179*H179</f>
        <v>0.1216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92</v>
      </c>
      <c r="AT179" s="248" t="s">
        <v>137</v>
      </c>
      <c r="AU179" s="248" t="s">
        <v>86</v>
      </c>
      <c r="AY179" s="17" t="s">
        <v>134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82</v>
      </c>
      <c r="BK179" s="249">
        <f>ROUND(I179*H179,2)</f>
        <v>0</v>
      </c>
      <c r="BL179" s="17" t="s">
        <v>92</v>
      </c>
      <c r="BM179" s="248" t="s">
        <v>700</v>
      </c>
    </row>
    <row r="180" s="13" customFormat="1">
      <c r="A180" s="13"/>
      <c r="B180" s="250"/>
      <c r="C180" s="251"/>
      <c r="D180" s="252" t="s">
        <v>145</v>
      </c>
      <c r="E180" s="253" t="s">
        <v>1</v>
      </c>
      <c r="F180" s="254" t="s">
        <v>701</v>
      </c>
      <c r="G180" s="251"/>
      <c r="H180" s="255">
        <v>1.6000000000000001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145</v>
      </c>
      <c r="AU180" s="261" t="s">
        <v>86</v>
      </c>
      <c r="AV180" s="13" t="s">
        <v>86</v>
      </c>
      <c r="AW180" s="13" t="s">
        <v>34</v>
      </c>
      <c r="AX180" s="13" t="s">
        <v>82</v>
      </c>
      <c r="AY180" s="261" t="s">
        <v>134</v>
      </c>
    </row>
    <row r="181" s="2" customFormat="1" ht="24.15" customHeight="1">
      <c r="A181" s="38"/>
      <c r="B181" s="39"/>
      <c r="C181" s="236" t="s">
        <v>236</v>
      </c>
      <c r="D181" s="236" t="s">
        <v>137</v>
      </c>
      <c r="E181" s="237" t="s">
        <v>702</v>
      </c>
      <c r="F181" s="238" t="s">
        <v>703</v>
      </c>
      <c r="G181" s="239" t="s">
        <v>277</v>
      </c>
      <c r="H181" s="240">
        <v>2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42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0.099000000000000005</v>
      </c>
      <c r="T181" s="247">
        <f>S181*H181</f>
        <v>0.19800000000000001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92</v>
      </c>
      <c r="AT181" s="248" t="s">
        <v>137</v>
      </c>
      <c r="AU181" s="248" t="s">
        <v>86</v>
      </c>
      <c r="AY181" s="17" t="s">
        <v>134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82</v>
      </c>
      <c r="BK181" s="249">
        <f>ROUND(I181*H181,2)</f>
        <v>0</v>
      </c>
      <c r="BL181" s="17" t="s">
        <v>92</v>
      </c>
      <c r="BM181" s="248" t="s">
        <v>704</v>
      </c>
    </row>
    <row r="182" s="2" customFormat="1" ht="24.15" customHeight="1">
      <c r="A182" s="38"/>
      <c r="B182" s="39"/>
      <c r="C182" s="236" t="s">
        <v>566</v>
      </c>
      <c r="D182" s="236" t="s">
        <v>137</v>
      </c>
      <c r="E182" s="237" t="s">
        <v>705</v>
      </c>
      <c r="F182" s="238" t="s">
        <v>706</v>
      </c>
      <c r="G182" s="239" t="s">
        <v>277</v>
      </c>
      <c r="H182" s="240">
        <v>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0.124</v>
      </c>
      <c r="T182" s="247">
        <f>S182*H182</f>
        <v>0.248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92</v>
      </c>
      <c r="AT182" s="248" t="s">
        <v>137</v>
      </c>
      <c r="AU182" s="248" t="s">
        <v>86</v>
      </c>
      <c r="AY182" s="17" t="s">
        <v>134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82</v>
      </c>
      <c r="BK182" s="249">
        <f>ROUND(I182*H182,2)</f>
        <v>0</v>
      </c>
      <c r="BL182" s="17" t="s">
        <v>92</v>
      </c>
      <c r="BM182" s="248" t="s">
        <v>707</v>
      </c>
    </row>
    <row r="183" s="2" customFormat="1" ht="24.15" customHeight="1">
      <c r="A183" s="38"/>
      <c r="B183" s="39"/>
      <c r="C183" s="236" t="s">
        <v>242</v>
      </c>
      <c r="D183" s="236" t="s">
        <v>137</v>
      </c>
      <c r="E183" s="237" t="s">
        <v>708</v>
      </c>
      <c r="F183" s="238" t="s">
        <v>709</v>
      </c>
      <c r="G183" s="239" t="s">
        <v>156</v>
      </c>
      <c r="H183" s="240">
        <v>0.69699999999999995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42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1.8</v>
      </c>
      <c r="T183" s="247">
        <f>S183*H183</f>
        <v>1.2545999999999999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92</v>
      </c>
      <c r="AT183" s="248" t="s">
        <v>137</v>
      </c>
      <c r="AU183" s="248" t="s">
        <v>86</v>
      </c>
      <c r="AY183" s="17" t="s">
        <v>134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82</v>
      </c>
      <c r="BK183" s="249">
        <f>ROUND(I183*H183,2)</f>
        <v>0</v>
      </c>
      <c r="BL183" s="17" t="s">
        <v>92</v>
      </c>
      <c r="BM183" s="248" t="s">
        <v>710</v>
      </c>
    </row>
    <row r="184" s="13" customFormat="1">
      <c r="A184" s="13"/>
      <c r="B184" s="250"/>
      <c r="C184" s="251"/>
      <c r="D184" s="252" t="s">
        <v>145</v>
      </c>
      <c r="E184" s="253" t="s">
        <v>1</v>
      </c>
      <c r="F184" s="254" t="s">
        <v>711</v>
      </c>
      <c r="G184" s="251"/>
      <c r="H184" s="255">
        <v>0.69699999999999995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145</v>
      </c>
      <c r="AU184" s="261" t="s">
        <v>86</v>
      </c>
      <c r="AV184" s="13" t="s">
        <v>86</v>
      </c>
      <c r="AW184" s="13" t="s">
        <v>34</v>
      </c>
      <c r="AX184" s="13" t="s">
        <v>82</v>
      </c>
      <c r="AY184" s="261" t="s">
        <v>134</v>
      </c>
    </row>
    <row r="185" s="2" customFormat="1" ht="24.15" customHeight="1">
      <c r="A185" s="38"/>
      <c r="B185" s="39"/>
      <c r="C185" s="236" t="s">
        <v>7</v>
      </c>
      <c r="D185" s="236" t="s">
        <v>137</v>
      </c>
      <c r="E185" s="237" t="s">
        <v>712</v>
      </c>
      <c r="F185" s="238" t="s">
        <v>713</v>
      </c>
      <c r="G185" s="239" t="s">
        <v>156</v>
      </c>
      <c r="H185" s="240">
        <v>0.85999999999999999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42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1.8</v>
      </c>
      <c r="T185" s="247">
        <f>S185*H185</f>
        <v>1.548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92</v>
      </c>
      <c r="AT185" s="248" t="s">
        <v>137</v>
      </c>
      <c r="AU185" s="248" t="s">
        <v>86</v>
      </c>
      <c r="AY185" s="17" t="s">
        <v>134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82</v>
      </c>
      <c r="BK185" s="249">
        <f>ROUND(I185*H185,2)</f>
        <v>0</v>
      </c>
      <c r="BL185" s="17" t="s">
        <v>92</v>
      </c>
      <c r="BM185" s="248" t="s">
        <v>714</v>
      </c>
    </row>
    <row r="186" s="13" customFormat="1">
      <c r="A186" s="13"/>
      <c r="B186" s="250"/>
      <c r="C186" s="251"/>
      <c r="D186" s="252" t="s">
        <v>145</v>
      </c>
      <c r="E186" s="253" t="s">
        <v>1</v>
      </c>
      <c r="F186" s="254" t="s">
        <v>715</v>
      </c>
      <c r="G186" s="251"/>
      <c r="H186" s="255">
        <v>0.85999999999999999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145</v>
      </c>
      <c r="AU186" s="261" t="s">
        <v>86</v>
      </c>
      <c r="AV186" s="13" t="s">
        <v>86</v>
      </c>
      <c r="AW186" s="13" t="s">
        <v>34</v>
      </c>
      <c r="AX186" s="13" t="s">
        <v>77</v>
      </c>
      <c r="AY186" s="261" t="s">
        <v>134</v>
      </c>
    </row>
    <row r="187" s="14" customFormat="1">
      <c r="A187" s="14"/>
      <c r="B187" s="262"/>
      <c r="C187" s="263"/>
      <c r="D187" s="252" t="s">
        <v>145</v>
      </c>
      <c r="E187" s="264" t="s">
        <v>1</v>
      </c>
      <c r="F187" s="265" t="s">
        <v>153</v>
      </c>
      <c r="G187" s="263"/>
      <c r="H187" s="266">
        <v>0.85999999999999999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145</v>
      </c>
      <c r="AU187" s="272" t="s">
        <v>86</v>
      </c>
      <c r="AV187" s="14" t="s">
        <v>92</v>
      </c>
      <c r="AW187" s="14" t="s">
        <v>34</v>
      </c>
      <c r="AX187" s="14" t="s">
        <v>82</v>
      </c>
      <c r="AY187" s="272" t="s">
        <v>134</v>
      </c>
    </row>
    <row r="188" s="2" customFormat="1" ht="24.15" customHeight="1">
      <c r="A188" s="38"/>
      <c r="B188" s="39"/>
      <c r="C188" s="236" t="s">
        <v>597</v>
      </c>
      <c r="D188" s="236" t="s">
        <v>137</v>
      </c>
      <c r="E188" s="237" t="s">
        <v>716</v>
      </c>
      <c r="F188" s="238" t="s">
        <v>717</v>
      </c>
      <c r="G188" s="239" t="s">
        <v>156</v>
      </c>
      <c r="H188" s="240">
        <v>1.7190000000000001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42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1.8</v>
      </c>
      <c r="T188" s="247">
        <f>S188*H188</f>
        <v>3.0942000000000003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92</v>
      </c>
      <c r="AT188" s="248" t="s">
        <v>137</v>
      </c>
      <c r="AU188" s="248" t="s">
        <v>86</v>
      </c>
      <c r="AY188" s="17" t="s">
        <v>134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82</v>
      </c>
      <c r="BK188" s="249">
        <f>ROUND(I188*H188,2)</f>
        <v>0</v>
      </c>
      <c r="BL188" s="17" t="s">
        <v>92</v>
      </c>
      <c r="BM188" s="248" t="s">
        <v>718</v>
      </c>
    </row>
    <row r="189" s="13" customFormat="1">
      <c r="A189" s="13"/>
      <c r="B189" s="250"/>
      <c r="C189" s="251"/>
      <c r="D189" s="252" t="s">
        <v>145</v>
      </c>
      <c r="E189" s="253" t="s">
        <v>1</v>
      </c>
      <c r="F189" s="254" t="s">
        <v>719</v>
      </c>
      <c r="G189" s="251"/>
      <c r="H189" s="255">
        <v>1.7190000000000001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145</v>
      </c>
      <c r="AU189" s="261" t="s">
        <v>86</v>
      </c>
      <c r="AV189" s="13" t="s">
        <v>86</v>
      </c>
      <c r="AW189" s="13" t="s">
        <v>34</v>
      </c>
      <c r="AX189" s="13" t="s">
        <v>77</v>
      </c>
      <c r="AY189" s="261" t="s">
        <v>134</v>
      </c>
    </row>
    <row r="190" s="14" customFormat="1">
      <c r="A190" s="14"/>
      <c r="B190" s="262"/>
      <c r="C190" s="263"/>
      <c r="D190" s="252" t="s">
        <v>145</v>
      </c>
      <c r="E190" s="264" t="s">
        <v>1</v>
      </c>
      <c r="F190" s="265" t="s">
        <v>153</v>
      </c>
      <c r="G190" s="263"/>
      <c r="H190" s="266">
        <v>1.7190000000000001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145</v>
      </c>
      <c r="AU190" s="272" t="s">
        <v>86</v>
      </c>
      <c r="AV190" s="14" t="s">
        <v>92</v>
      </c>
      <c r="AW190" s="14" t="s">
        <v>34</v>
      </c>
      <c r="AX190" s="14" t="s">
        <v>82</v>
      </c>
      <c r="AY190" s="272" t="s">
        <v>134</v>
      </c>
    </row>
    <row r="191" s="2" customFormat="1" ht="24.15" customHeight="1">
      <c r="A191" s="38"/>
      <c r="B191" s="39"/>
      <c r="C191" s="236" t="s">
        <v>251</v>
      </c>
      <c r="D191" s="236" t="s">
        <v>137</v>
      </c>
      <c r="E191" s="237" t="s">
        <v>720</v>
      </c>
      <c r="F191" s="238" t="s">
        <v>721</v>
      </c>
      <c r="G191" s="239" t="s">
        <v>169</v>
      </c>
      <c r="H191" s="240">
        <v>9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42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0.081000000000000003</v>
      </c>
      <c r="T191" s="247">
        <f>S191*H191</f>
        <v>0.72899999999999998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92</v>
      </c>
      <c r="AT191" s="248" t="s">
        <v>137</v>
      </c>
      <c r="AU191" s="248" t="s">
        <v>86</v>
      </c>
      <c r="AY191" s="17" t="s">
        <v>134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82</v>
      </c>
      <c r="BK191" s="249">
        <f>ROUND(I191*H191,2)</f>
        <v>0</v>
      </c>
      <c r="BL191" s="17" t="s">
        <v>92</v>
      </c>
      <c r="BM191" s="248" t="s">
        <v>722</v>
      </c>
    </row>
    <row r="192" s="15" customFormat="1">
      <c r="A192" s="15"/>
      <c r="B192" s="273"/>
      <c r="C192" s="274"/>
      <c r="D192" s="252" t="s">
        <v>145</v>
      </c>
      <c r="E192" s="275" t="s">
        <v>1</v>
      </c>
      <c r="F192" s="276" t="s">
        <v>723</v>
      </c>
      <c r="G192" s="274"/>
      <c r="H192" s="275" t="s">
        <v>1</v>
      </c>
      <c r="I192" s="277"/>
      <c r="J192" s="274"/>
      <c r="K192" s="274"/>
      <c r="L192" s="278"/>
      <c r="M192" s="279"/>
      <c r="N192" s="280"/>
      <c r="O192" s="280"/>
      <c r="P192" s="280"/>
      <c r="Q192" s="280"/>
      <c r="R192" s="280"/>
      <c r="S192" s="280"/>
      <c r="T192" s="28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2" t="s">
        <v>145</v>
      </c>
      <c r="AU192" s="282" t="s">
        <v>86</v>
      </c>
      <c r="AV192" s="15" t="s">
        <v>82</v>
      </c>
      <c r="AW192" s="15" t="s">
        <v>34</v>
      </c>
      <c r="AX192" s="15" t="s">
        <v>77</v>
      </c>
      <c r="AY192" s="282" t="s">
        <v>134</v>
      </c>
    </row>
    <row r="193" s="13" customFormat="1">
      <c r="A193" s="13"/>
      <c r="B193" s="250"/>
      <c r="C193" s="251"/>
      <c r="D193" s="252" t="s">
        <v>145</v>
      </c>
      <c r="E193" s="253" t="s">
        <v>1</v>
      </c>
      <c r="F193" s="254" t="s">
        <v>724</v>
      </c>
      <c r="G193" s="251"/>
      <c r="H193" s="255">
        <v>3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145</v>
      </c>
      <c r="AU193" s="261" t="s">
        <v>86</v>
      </c>
      <c r="AV193" s="13" t="s">
        <v>86</v>
      </c>
      <c r="AW193" s="13" t="s">
        <v>34</v>
      </c>
      <c r="AX193" s="13" t="s">
        <v>77</v>
      </c>
      <c r="AY193" s="261" t="s">
        <v>134</v>
      </c>
    </row>
    <row r="194" s="15" customFormat="1">
      <c r="A194" s="15"/>
      <c r="B194" s="273"/>
      <c r="C194" s="274"/>
      <c r="D194" s="252" t="s">
        <v>145</v>
      </c>
      <c r="E194" s="275" t="s">
        <v>1</v>
      </c>
      <c r="F194" s="276" t="s">
        <v>725</v>
      </c>
      <c r="G194" s="274"/>
      <c r="H194" s="275" t="s">
        <v>1</v>
      </c>
      <c r="I194" s="277"/>
      <c r="J194" s="274"/>
      <c r="K194" s="274"/>
      <c r="L194" s="278"/>
      <c r="M194" s="279"/>
      <c r="N194" s="280"/>
      <c r="O194" s="280"/>
      <c r="P194" s="280"/>
      <c r="Q194" s="280"/>
      <c r="R194" s="280"/>
      <c r="S194" s="280"/>
      <c r="T194" s="28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2" t="s">
        <v>145</v>
      </c>
      <c r="AU194" s="282" t="s">
        <v>86</v>
      </c>
      <c r="AV194" s="15" t="s">
        <v>82</v>
      </c>
      <c r="AW194" s="15" t="s">
        <v>34</v>
      </c>
      <c r="AX194" s="15" t="s">
        <v>77</v>
      </c>
      <c r="AY194" s="282" t="s">
        <v>134</v>
      </c>
    </row>
    <row r="195" s="13" customFormat="1">
      <c r="A195" s="13"/>
      <c r="B195" s="250"/>
      <c r="C195" s="251"/>
      <c r="D195" s="252" t="s">
        <v>145</v>
      </c>
      <c r="E195" s="253" t="s">
        <v>1</v>
      </c>
      <c r="F195" s="254" t="s">
        <v>726</v>
      </c>
      <c r="G195" s="251"/>
      <c r="H195" s="255">
        <v>6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145</v>
      </c>
      <c r="AU195" s="261" t="s">
        <v>86</v>
      </c>
      <c r="AV195" s="13" t="s">
        <v>86</v>
      </c>
      <c r="AW195" s="13" t="s">
        <v>34</v>
      </c>
      <c r="AX195" s="13" t="s">
        <v>77</v>
      </c>
      <c r="AY195" s="261" t="s">
        <v>134</v>
      </c>
    </row>
    <row r="196" s="14" customFormat="1">
      <c r="A196" s="14"/>
      <c r="B196" s="262"/>
      <c r="C196" s="263"/>
      <c r="D196" s="252" t="s">
        <v>145</v>
      </c>
      <c r="E196" s="264" t="s">
        <v>1</v>
      </c>
      <c r="F196" s="265" t="s">
        <v>153</v>
      </c>
      <c r="G196" s="263"/>
      <c r="H196" s="266">
        <v>9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145</v>
      </c>
      <c r="AU196" s="272" t="s">
        <v>86</v>
      </c>
      <c r="AV196" s="14" t="s">
        <v>92</v>
      </c>
      <c r="AW196" s="14" t="s">
        <v>34</v>
      </c>
      <c r="AX196" s="14" t="s">
        <v>82</v>
      </c>
      <c r="AY196" s="272" t="s">
        <v>134</v>
      </c>
    </row>
    <row r="197" s="2" customFormat="1" ht="24.15" customHeight="1">
      <c r="A197" s="38"/>
      <c r="B197" s="39"/>
      <c r="C197" s="236" t="s">
        <v>255</v>
      </c>
      <c r="D197" s="236" t="s">
        <v>137</v>
      </c>
      <c r="E197" s="237" t="s">
        <v>727</v>
      </c>
      <c r="F197" s="238" t="s">
        <v>728</v>
      </c>
      <c r="G197" s="239" t="s">
        <v>169</v>
      </c>
      <c r="H197" s="240">
        <v>6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0.040000000000000001</v>
      </c>
      <c r="T197" s="247">
        <f>S197*H197</f>
        <v>0.23999999999999999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92</v>
      </c>
      <c r="AT197" s="248" t="s">
        <v>137</v>
      </c>
      <c r="AU197" s="248" t="s">
        <v>86</v>
      </c>
      <c r="AY197" s="17" t="s">
        <v>134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82</v>
      </c>
      <c r="BK197" s="249">
        <f>ROUND(I197*H197,2)</f>
        <v>0</v>
      </c>
      <c r="BL197" s="17" t="s">
        <v>92</v>
      </c>
      <c r="BM197" s="248" t="s">
        <v>729</v>
      </c>
    </row>
    <row r="198" s="15" customFormat="1">
      <c r="A198" s="15"/>
      <c r="B198" s="273"/>
      <c r="C198" s="274"/>
      <c r="D198" s="252" t="s">
        <v>145</v>
      </c>
      <c r="E198" s="275" t="s">
        <v>1</v>
      </c>
      <c r="F198" s="276" t="s">
        <v>730</v>
      </c>
      <c r="G198" s="274"/>
      <c r="H198" s="275" t="s">
        <v>1</v>
      </c>
      <c r="I198" s="277"/>
      <c r="J198" s="274"/>
      <c r="K198" s="274"/>
      <c r="L198" s="278"/>
      <c r="M198" s="279"/>
      <c r="N198" s="280"/>
      <c r="O198" s="280"/>
      <c r="P198" s="280"/>
      <c r="Q198" s="280"/>
      <c r="R198" s="280"/>
      <c r="S198" s="280"/>
      <c r="T198" s="28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2" t="s">
        <v>145</v>
      </c>
      <c r="AU198" s="282" t="s">
        <v>86</v>
      </c>
      <c r="AV198" s="15" t="s">
        <v>82</v>
      </c>
      <c r="AW198" s="15" t="s">
        <v>34</v>
      </c>
      <c r="AX198" s="15" t="s">
        <v>77</v>
      </c>
      <c r="AY198" s="282" t="s">
        <v>134</v>
      </c>
    </row>
    <row r="199" s="13" customFormat="1">
      <c r="A199" s="13"/>
      <c r="B199" s="250"/>
      <c r="C199" s="251"/>
      <c r="D199" s="252" t="s">
        <v>145</v>
      </c>
      <c r="E199" s="253" t="s">
        <v>1</v>
      </c>
      <c r="F199" s="254" t="s">
        <v>726</v>
      </c>
      <c r="G199" s="251"/>
      <c r="H199" s="255">
        <v>6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145</v>
      </c>
      <c r="AU199" s="261" t="s">
        <v>86</v>
      </c>
      <c r="AV199" s="13" t="s">
        <v>86</v>
      </c>
      <c r="AW199" s="13" t="s">
        <v>34</v>
      </c>
      <c r="AX199" s="13" t="s">
        <v>82</v>
      </c>
      <c r="AY199" s="261" t="s">
        <v>134</v>
      </c>
    </row>
    <row r="200" s="12" customFormat="1" ht="22.8" customHeight="1">
      <c r="A200" s="12"/>
      <c r="B200" s="220"/>
      <c r="C200" s="221"/>
      <c r="D200" s="222" t="s">
        <v>76</v>
      </c>
      <c r="E200" s="234" t="s">
        <v>240</v>
      </c>
      <c r="F200" s="234" t="s">
        <v>241</v>
      </c>
      <c r="G200" s="221"/>
      <c r="H200" s="221"/>
      <c r="I200" s="224"/>
      <c r="J200" s="235">
        <f>BK200</f>
        <v>0</v>
      </c>
      <c r="K200" s="221"/>
      <c r="L200" s="226"/>
      <c r="M200" s="227"/>
      <c r="N200" s="228"/>
      <c r="O200" s="228"/>
      <c r="P200" s="229">
        <f>SUM(P201:P207)</f>
        <v>0</v>
      </c>
      <c r="Q200" s="228"/>
      <c r="R200" s="229">
        <f>SUM(R201:R207)</f>
        <v>0</v>
      </c>
      <c r="S200" s="228"/>
      <c r="T200" s="230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82</v>
      </c>
      <c r="AT200" s="232" t="s">
        <v>76</v>
      </c>
      <c r="AU200" s="232" t="s">
        <v>82</v>
      </c>
      <c r="AY200" s="231" t="s">
        <v>134</v>
      </c>
      <c r="BK200" s="233">
        <f>SUM(BK201:BK207)</f>
        <v>0</v>
      </c>
    </row>
    <row r="201" s="2" customFormat="1" ht="24.15" customHeight="1">
      <c r="A201" s="38"/>
      <c r="B201" s="39"/>
      <c r="C201" s="236" t="s">
        <v>260</v>
      </c>
      <c r="D201" s="236" t="s">
        <v>137</v>
      </c>
      <c r="E201" s="237" t="s">
        <v>243</v>
      </c>
      <c r="F201" s="238" t="s">
        <v>244</v>
      </c>
      <c r="G201" s="239" t="s">
        <v>245</v>
      </c>
      <c r="H201" s="240">
        <v>7.5650000000000004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42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92</v>
      </c>
      <c r="AT201" s="248" t="s">
        <v>137</v>
      </c>
      <c r="AU201" s="248" t="s">
        <v>86</v>
      </c>
      <c r="AY201" s="17" t="s">
        <v>134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82</v>
      </c>
      <c r="BK201" s="249">
        <f>ROUND(I201*H201,2)</f>
        <v>0</v>
      </c>
      <c r="BL201" s="17" t="s">
        <v>92</v>
      </c>
      <c r="BM201" s="248" t="s">
        <v>731</v>
      </c>
    </row>
    <row r="202" s="2" customFormat="1" ht="24.15" customHeight="1">
      <c r="A202" s="38"/>
      <c r="B202" s="39"/>
      <c r="C202" s="236" t="s">
        <v>266</v>
      </c>
      <c r="D202" s="236" t="s">
        <v>137</v>
      </c>
      <c r="E202" s="237" t="s">
        <v>247</v>
      </c>
      <c r="F202" s="238" t="s">
        <v>248</v>
      </c>
      <c r="G202" s="239" t="s">
        <v>245</v>
      </c>
      <c r="H202" s="240">
        <v>37.825000000000003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42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92</v>
      </c>
      <c r="AT202" s="248" t="s">
        <v>137</v>
      </c>
      <c r="AU202" s="248" t="s">
        <v>86</v>
      </c>
      <c r="AY202" s="17" t="s">
        <v>134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82</v>
      </c>
      <c r="BK202" s="249">
        <f>ROUND(I202*H202,2)</f>
        <v>0</v>
      </c>
      <c r="BL202" s="17" t="s">
        <v>92</v>
      </c>
      <c r="BM202" s="248" t="s">
        <v>732</v>
      </c>
    </row>
    <row r="203" s="13" customFormat="1">
      <c r="A203" s="13"/>
      <c r="B203" s="250"/>
      <c r="C203" s="251"/>
      <c r="D203" s="252" t="s">
        <v>145</v>
      </c>
      <c r="E203" s="253" t="s">
        <v>1</v>
      </c>
      <c r="F203" s="254" t="s">
        <v>733</v>
      </c>
      <c r="G203" s="251"/>
      <c r="H203" s="255">
        <v>37.825000000000003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145</v>
      </c>
      <c r="AU203" s="261" t="s">
        <v>86</v>
      </c>
      <c r="AV203" s="13" t="s">
        <v>86</v>
      </c>
      <c r="AW203" s="13" t="s">
        <v>34</v>
      </c>
      <c r="AX203" s="13" t="s">
        <v>82</v>
      </c>
      <c r="AY203" s="261" t="s">
        <v>134</v>
      </c>
    </row>
    <row r="204" s="2" customFormat="1" ht="24.15" customHeight="1">
      <c r="A204" s="38"/>
      <c r="B204" s="39"/>
      <c r="C204" s="236" t="s">
        <v>274</v>
      </c>
      <c r="D204" s="236" t="s">
        <v>137</v>
      </c>
      <c r="E204" s="237" t="s">
        <v>252</v>
      </c>
      <c r="F204" s="238" t="s">
        <v>253</v>
      </c>
      <c r="G204" s="239" t="s">
        <v>245</v>
      </c>
      <c r="H204" s="240">
        <v>7.5650000000000004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42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92</v>
      </c>
      <c r="AT204" s="248" t="s">
        <v>137</v>
      </c>
      <c r="AU204" s="248" t="s">
        <v>86</v>
      </c>
      <c r="AY204" s="17" t="s">
        <v>134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82</v>
      </c>
      <c r="BK204" s="249">
        <f>ROUND(I204*H204,2)</f>
        <v>0</v>
      </c>
      <c r="BL204" s="17" t="s">
        <v>92</v>
      </c>
      <c r="BM204" s="248" t="s">
        <v>734</v>
      </c>
    </row>
    <row r="205" s="2" customFormat="1" ht="24.15" customHeight="1">
      <c r="A205" s="38"/>
      <c r="B205" s="39"/>
      <c r="C205" s="236" t="s">
        <v>279</v>
      </c>
      <c r="D205" s="236" t="s">
        <v>137</v>
      </c>
      <c r="E205" s="237" t="s">
        <v>256</v>
      </c>
      <c r="F205" s="238" t="s">
        <v>257</v>
      </c>
      <c r="G205" s="239" t="s">
        <v>245</v>
      </c>
      <c r="H205" s="240">
        <v>68.084999999999994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42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92</v>
      </c>
      <c r="AT205" s="248" t="s">
        <v>137</v>
      </c>
      <c r="AU205" s="248" t="s">
        <v>86</v>
      </c>
      <c r="AY205" s="17" t="s">
        <v>134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82</v>
      </c>
      <c r="BK205" s="249">
        <f>ROUND(I205*H205,2)</f>
        <v>0</v>
      </c>
      <c r="BL205" s="17" t="s">
        <v>92</v>
      </c>
      <c r="BM205" s="248" t="s">
        <v>735</v>
      </c>
    </row>
    <row r="206" s="13" customFormat="1">
      <c r="A206" s="13"/>
      <c r="B206" s="250"/>
      <c r="C206" s="251"/>
      <c r="D206" s="252" t="s">
        <v>145</v>
      </c>
      <c r="E206" s="253" t="s">
        <v>1</v>
      </c>
      <c r="F206" s="254" t="s">
        <v>736</v>
      </c>
      <c r="G206" s="251"/>
      <c r="H206" s="255">
        <v>68.084999999999994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145</v>
      </c>
      <c r="AU206" s="261" t="s">
        <v>86</v>
      </c>
      <c r="AV206" s="13" t="s">
        <v>86</v>
      </c>
      <c r="AW206" s="13" t="s">
        <v>34</v>
      </c>
      <c r="AX206" s="13" t="s">
        <v>82</v>
      </c>
      <c r="AY206" s="261" t="s">
        <v>134</v>
      </c>
    </row>
    <row r="207" s="2" customFormat="1" ht="24.15" customHeight="1">
      <c r="A207" s="38"/>
      <c r="B207" s="39"/>
      <c r="C207" s="236" t="s">
        <v>285</v>
      </c>
      <c r="D207" s="236" t="s">
        <v>137</v>
      </c>
      <c r="E207" s="237" t="s">
        <v>261</v>
      </c>
      <c r="F207" s="238" t="s">
        <v>262</v>
      </c>
      <c r="G207" s="239" t="s">
        <v>245</v>
      </c>
      <c r="H207" s="240">
        <v>7.5650000000000004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42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92</v>
      </c>
      <c r="AT207" s="248" t="s">
        <v>137</v>
      </c>
      <c r="AU207" s="248" t="s">
        <v>86</v>
      </c>
      <c r="AY207" s="17" t="s">
        <v>134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82</v>
      </c>
      <c r="BK207" s="249">
        <f>ROUND(I207*H207,2)</f>
        <v>0</v>
      </c>
      <c r="BL207" s="17" t="s">
        <v>92</v>
      </c>
      <c r="BM207" s="248" t="s">
        <v>737</v>
      </c>
    </row>
    <row r="208" s="12" customFormat="1" ht="22.8" customHeight="1">
      <c r="A208" s="12"/>
      <c r="B208" s="220"/>
      <c r="C208" s="221"/>
      <c r="D208" s="222" t="s">
        <v>76</v>
      </c>
      <c r="E208" s="234" t="s">
        <v>264</v>
      </c>
      <c r="F208" s="234" t="s">
        <v>265</v>
      </c>
      <c r="G208" s="221"/>
      <c r="H208" s="221"/>
      <c r="I208" s="224"/>
      <c r="J208" s="235">
        <f>BK208</f>
        <v>0</v>
      </c>
      <c r="K208" s="221"/>
      <c r="L208" s="226"/>
      <c r="M208" s="227"/>
      <c r="N208" s="228"/>
      <c r="O208" s="228"/>
      <c r="P208" s="229">
        <f>P209</f>
        <v>0</v>
      </c>
      <c r="Q208" s="228"/>
      <c r="R208" s="229">
        <f>R209</f>
        <v>0</v>
      </c>
      <c r="S208" s="228"/>
      <c r="T208" s="230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1" t="s">
        <v>82</v>
      </c>
      <c r="AT208" s="232" t="s">
        <v>76</v>
      </c>
      <c r="AU208" s="232" t="s">
        <v>82</v>
      </c>
      <c r="AY208" s="231" t="s">
        <v>134</v>
      </c>
      <c r="BK208" s="233">
        <f>BK209</f>
        <v>0</v>
      </c>
    </row>
    <row r="209" s="2" customFormat="1" ht="14.4" customHeight="1">
      <c r="A209" s="38"/>
      <c r="B209" s="39"/>
      <c r="C209" s="236" t="s">
        <v>290</v>
      </c>
      <c r="D209" s="236" t="s">
        <v>137</v>
      </c>
      <c r="E209" s="237" t="s">
        <v>267</v>
      </c>
      <c r="F209" s="238" t="s">
        <v>268</v>
      </c>
      <c r="G209" s="239" t="s">
        <v>245</v>
      </c>
      <c r="H209" s="240">
        <v>3.4129999999999998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42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92</v>
      </c>
      <c r="AT209" s="248" t="s">
        <v>137</v>
      </c>
      <c r="AU209" s="248" t="s">
        <v>86</v>
      </c>
      <c r="AY209" s="17" t="s">
        <v>134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82</v>
      </c>
      <c r="BK209" s="249">
        <f>ROUND(I209*H209,2)</f>
        <v>0</v>
      </c>
      <c r="BL209" s="17" t="s">
        <v>92</v>
      </c>
      <c r="BM209" s="248" t="s">
        <v>738</v>
      </c>
    </row>
    <row r="210" s="12" customFormat="1" ht="25.92" customHeight="1">
      <c r="A210" s="12"/>
      <c r="B210" s="220"/>
      <c r="C210" s="221"/>
      <c r="D210" s="222" t="s">
        <v>76</v>
      </c>
      <c r="E210" s="223" t="s">
        <v>270</v>
      </c>
      <c r="F210" s="223" t="s">
        <v>271</v>
      </c>
      <c r="G210" s="221"/>
      <c r="H210" s="221"/>
      <c r="I210" s="224"/>
      <c r="J210" s="225">
        <f>BK210</f>
        <v>0</v>
      </c>
      <c r="K210" s="221"/>
      <c r="L210" s="226"/>
      <c r="M210" s="227"/>
      <c r="N210" s="228"/>
      <c r="O210" s="228"/>
      <c r="P210" s="229">
        <f>P211+P213+P217+P228</f>
        <v>0</v>
      </c>
      <c r="Q210" s="228"/>
      <c r="R210" s="229">
        <f>R211+R213+R217+R228</f>
        <v>0.29198000000000002</v>
      </c>
      <c r="S210" s="228"/>
      <c r="T210" s="230">
        <f>T211+T213+T217+T228</f>
        <v>0.024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1" t="s">
        <v>86</v>
      </c>
      <c r="AT210" s="232" t="s">
        <v>76</v>
      </c>
      <c r="AU210" s="232" t="s">
        <v>77</v>
      </c>
      <c r="AY210" s="231" t="s">
        <v>134</v>
      </c>
      <c r="BK210" s="233">
        <f>BK211+BK213+BK217+BK228</f>
        <v>0</v>
      </c>
    </row>
    <row r="211" s="12" customFormat="1" ht="22.8" customHeight="1">
      <c r="A211" s="12"/>
      <c r="B211" s="220"/>
      <c r="C211" s="221"/>
      <c r="D211" s="222" t="s">
        <v>76</v>
      </c>
      <c r="E211" s="234" t="s">
        <v>739</v>
      </c>
      <c r="F211" s="234" t="s">
        <v>740</v>
      </c>
      <c r="G211" s="221"/>
      <c r="H211" s="221"/>
      <c r="I211" s="224"/>
      <c r="J211" s="235">
        <f>BK211</f>
        <v>0</v>
      </c>
      <c r="K211" s="221"/>
      <c r="L211" s="226"/>
      <c r="M211" s="227"/>
      <c r="N211" s="228"/>
      <c r="O211" s="228"/>
      <c r="P211" s="229">
        <f>P212</f>
        <v>0</v>
      </c>
      <c r="Q211" s="228"/>
      <c r="R211" s="229">
        <f>R212</f>
        <v>0.010319999999999999</v>
      </c>
      <c r="S211" s="228"/>
      <c r="T211" s="230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1" t="s">
        <v>86</v>
      </c>
      <c r="AT211" s="232" t="s">
        <v>76</v>
      </c>
      <c r="AU211" s="232" t="s">
        <v>82</v>
      </c>
      <c r="AY211" s="231" t="s">
        <v>134</v>
      </c>
      <c r="BK211" s="233">
        <f>BK212</f>
        <v>0</v>
      </c>
    </row>
    <row r="212" s="2" customFormat="1" ht="24.15" customHeight="1">
      <c r="A212" s="38"/>
      <c r="B212" s="39"/>
      <c r="C212" s="236" t="s">
        <v>508</v>
      </c>
      <c r="D212" s="236" t="s">
        <v>137</v>
      </c>
      <c r="E212" s="237" t="s">
        <v>741</v>
      </c>
      <c r="F212" s="238" t="s">
        <v>742</v>
      </c>
      <c r="G212" s="239" t="s">
        <v>169</v>
      </c>
      <c r="H212" s="240">
        <v>6</v>
      </c>
      <c r="I212" s="241"/>
      <c r="J212" s="242">
        <f>ROUND(I212*H212,2)</f>
        <v>0</v>
      </c>
      <c r="K212" s="243"/>
      <c r="L212" s="44"/>
      <c r="M212" s="244" t="s">
        <v>1</v>
      </c>
      <c r="N212" s="245" t="s">
        <v>42</v>
      </c>
      <c r="O212" s="91"/>
      <c r="P212" s="246">
        <f>O212*H212</f>
        <v>0</v>
      </c>
      <c r="Q212" s="246">
        <v>0.00172</v>
      </c>
      <c r="R212" s="246">
        <f>Q212*H212</f>
        <v>0.010319999999999999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188</v>
      </c>
      <c r="AT212" s="248" t="s">
        <v>137</v>
      </c>
      <c r="AU212" s="248" t="s">
        <v>86</v>
      </c>
      <c r="AY212" s="17" t="s">
        <v>134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82</v>
      </c>
      <c r="BK212" s="249">
        <f>ROUND(I212*H212,2)</f>
        <v>0</v>
      </c>
      <c r="BL212" s="17" t="s">
        <v>188</v>
      </c>
      <c r="BM212" s="248" t="s">
        <v>743</v>
      </c>
    </row>
    <row r="213" s="12" customFormat="1" ht="22.8" customHeight="1">
      <c r="A213" s="12"/>
      <c r="B213" s="220"/>
      <c r="C213" s="221"/>
      <c r="D213" s="222" t="s">
        <v>76</v>
      </c>
      <c r="E213" s="234" t="s">
        <v>744</v>
      </c>
      <c r="F213" s="234" t="s">
        <v>745</v>
      </c>
      <c r="G213" s="221"/>
      <c r="H213" s="221"/>
      <c r="I213" s="224"/>
      <c r="J213" s="235">
        <f>BK213</f>
        <v>0</v>
      </c>
      <c r="K213" s="221"/>
      <c r="L213" s="226"/>
      <c r="M213" s="227"/>
      <c r="N213" s="228"/>
      <c r="O213" s="228"/>
      <c r="P213" s="229">
        <f>SUM(P214:P216)</f>
        <v>0</v>
      </c>
      <c r="Q213" s="228"/>
      <c r="R213" s="229">
        <f>SUM(R214:R216)</f>
        <v>0.0094000000000000004</v>
      </c>
      <c r="S213" s="228"/>
      <c r="T213" s="230">
        <f>SUM(T214:T216)</f>
        <v>0.024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1" t="s">
        <v>86</v>
      </c>
      <c r="AT213" s="232" t="s">
        <v>76</v>
      </c>
      <c r="AU213" s="232" t="s">
        <v>82</v>
      </c>
      <c r="AY213" s="231" t="s">
        <v>134</v>
      </c>
      <c r="BK213" s="233">
        <f>SUM(BK214:BK216)</f>
        <v>0</v>
      </c>
    </row>
    <row r="214" s="2" customFormat="1" ht="24.15" customHeight="1">
      <c r="A214" s="38"/>
      <c r="B214" s="39"/>
      <c r="C214" s="236" t="s">
        <v>502</v>
      </c>
      <c r="D214" s="236" t="s">
        <v>137</v>
      </c>
      <c r="E214" s="237" t="s">
        <v>746</v>
      </c>
      <c r="F214" s="238" t="s">
        <v>747</v>
      </c>
      <c r="G214" s="239" t="s">
        <v>277</v>
      </c>
      <c r="H214" s="240">
        <v>2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42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188</v>
      </c>
      <c r="AT214" s="248" t="s">
        <v>137</v>
      </c>
      <c r="AU214" s="248" t="s">
        <v>86</v>
      </c>
      <c r="AY214" s="17" t="s">
        <v>134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82</v>
      </c>
      <c r="BK214" s="249">
        <f>ROUND(I214*H214,2)</f>
        <v>0</v>
      </c>
      <c r="BL214" s="17" t="s">
        <v>188</v>
      </c>
      <c r="BM214" s="248" t="s">
        <v>748</v>
      </c>
    </row>
    <row r="215" s="2" customFormat="1" ht="14.4" customHeight="1">
      <c r="A215" s="38"/>
      <c r="B215" s="39"/>
      <c r="C215" s="288" t="s">
        <v>504</v>
      </c>
      <c r="D215" s="288" t="s">
        <v>573</v>
      </c>
      <c r="E215" s="289" t="s">
        <v>749</v>
      </c>
      <c r="F215" s="290" t="s">
        <v>750</v>
      </c>
      <c r="G215" s="291" t="s">
        <v>277</v>
      </c>
      <c r="H215" s="292">
        <v>2</v>
      </c>
      <c r="I215" s="293"/>
      <c r="J215" s="294">
        <f>ROUND(I215*H215,2)</f>
        <v>0</v>
      </c>
      <c r="K215" s="295"/>
      <c r="L215" s="296"/>
      <c r="M215" s="297" t="s">
        <v>1</v>
      </c>
      <c r="N215" s="298" t="s">
        <v>42</v>
      </c>
      <c r="O215" s="91"/>
      <c r="P215" s="246">
        <f>O215*H215</f>
        <v>0</v>
      </c>
      <c r="Q215" s="246">
        <v>0.0047000000000000002</v>
      </c>
      <c r="R215" s="246">
        <f>Q215*H215</f>
        <v>0.0094000000000000004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306</v>
      </c>
      <c r="AT215" s="248" t="s">
        <v>573</v>
      </c>
      <c r="AU215" s="248" t="s">
        <v>86</v>
      </c>
      <c r="AY215" s="17" t="s">
        <v>134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82</v>
      </c>
      <c r="BK215" s="249">
        <f>ROUND(I215*H215,2)</f>
        <v>0</v>
      </c>
      <c r="BL215" s="17" t="s">
        <v>188</v>
      </c>
      <c r="BM215" s="248" t="s">
        <v>751</v>
      </c>
    </row>
    <row r="216" s="2" customFormat="1" ht="24.15" customHeight="1">
      <c r="A216" s="38"/>
      <c r="B216" s="39"/>
      <c r="C216" s="236" t="s">
        <v>297</v>
      </c>
      <c r="D216" s="236" t="s">
        <v>137</v>
      </c>
      <c r="E216" s="237" t="s">
        <v>752</v>
      </c>
      <c r="F216" s="238" t="s">
        <v>753</v>
      </c>
      <c r="G216" s="239" t="s">
        <v>277</v>
      </c>
      <c r="H216" s="240">
        <v>1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42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0.024</v>
      </c>
      <c r="T216" s="247">
        <f>S216*H216</f>
        <v>0.024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188</v>
      </c>
      <c r="AT216" s="248" t="s">
        <v>137</v>
      </c>
      <c r="AU216" s="248" t="s">
        <v>86</v>
      </c>
      <c r="AY216" s="17" t="s">
        <v>134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82</v>
      </c>
      <c r="BK216" s="249">
        <f>ROUND(I216*H216,2)</f>
        <v>0</v>
      </c>
      <c r="BL216" s="17" t="s">
        <v>188</v>
      </c>
      <c r="BM216" s="248" t="s">
        <v>754</v>
      </c>
    </row>
    <row r="217" s="12" customFormat="1" ht="22.8" customHeight="1">
      <c r="A217" s="12"/>
      <c r="B217" s="220"/>
      <c r="C217" s="221"/>
      <c r="D217" s="222" t="s">
        <v>76</v>
      </c>
      <c r="E217" s="234" t="s">
        <v>755</v>
      </c>
      <c r="F217" s="234" t="s">
        <v>756</v>
      </c>
      <c r="G217" s="221"/>
      <c r="H217" s="221"/>
      <c r="I217" s="224"/>
      <c r="J217" s="235">
        <f>BK217</f>
        <v>0</v>
      </c>
      <c r="K217" s="221"/>
      <c r="L217" s="226"/>
      <c r="M217" s="227"/>
      <c r="N217" s="228"/>
      <c r="O217" s="228"/>
      <c r="P217" s="229">
        <f>SUM(P218:P227)</f>
        <v>0</v>
      </c>
      <c r="Q217" s="228"/>
      <c r="R217" s="229">
        <f>SUM(R218:R227)</f>
        <v>0.26716000000000001</v>
      </c>
      <c r="S217" s="228"/>
      <c r="T217" s="230">
        <f>SUM(T218:T227)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1" t="s">
        <v>86</v>
      </c>
      <c r="AT217" s="232" t="s">
        <v>76</v>
      </c>
      <c r="AU217" s="232" t="s">
        <v>82</v>
      </c>
      <c r="AY217" s="231" t="s">
        <v>134</v>
      </c>
      <c r="BK217" s="233">
        <f>SUM(BK218:BK227)</f>
        <v>0</v>
      </c>
    </row>
    <row r="218" s="2" customFormat="1" ht="14.4" customHeight="1">
      <c r="A218" s="38"/>
      <c r="B218" s="39"/>
      <c r="C218" s="236" t="s">
        <v>302</v>
      </c>
      <c r="D218" s="236" t="s">
        <v>137</v>
      </c>
      <c r="E218" s="237" t="s">
        <v>757</v>
      </c>
      <c r="F218" s="238" t="s">
        <v>758</v>
      </c>
      <c r="G218" s="239" t="s">
        <v>169</v>
      </c>
      <c r="H218" s="240">
        <v>0.90000000000000002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42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188</v>
      </c>
      <c r="AT218" s="248" t="s">
        <v>137</v>
      </c>
      <c r="AU218" s="248" t="s">
        <v>86</v>
      </c>
      <c r="AY218" s="17" t="s">
        <v>134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82</v>
      </c>
      <c r="BK218" s="249">
        <f>ROUND(I218*H218,2)</f>
        <v>0</v>
      </c>
      <c r="BL218" s="17" t="s">
        <v>188</v>
      </c>
      <c r="BM218" s="248" t="s">
        <v>759</v>
      </c>
    </row>
    <row r="219" s="15" customFormat="1">
      <c r="A219" s="15"/>
      <c r="B219" s="273"/>
      <c r="C219" s="274"/>
      <c r="D219" s="252" t="s">
        <v>145</v>
      </c>
      <c r="E219" s="275" t="s">
        <v>1</v>
      </c>
      <c r="F219" s="276" t="s">
        <v>760</v>
      </c>
      <c r="G219" s="274"/>
      <c r="H219" s="275" t="s">
        <v>1</v>
      </c>
      <c r="I219" s="277"/>
      <c r="J219" s="274"/>
      <c r="K219" s="274"/>
      <c r="L219" s="278"/>
      <c r="M219" s="279"/>
      <c r="N219" s="280"/>
      <c r="O219" s="280"/>
      <c r="P219" s="280"/>
      <c r="Q219" s="280"/>
      <c r="R219" s="280"/>
      <c r="S219" s="280"/>
      <c r="T219" s="28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2" t="s">
        <v>145</v>
      </c>
      <c r="AU219" s="282" t="s">
        <v>86</v>
      </c>
      <c r="AV219" s="15" t="s">
        <v>82</v>
      </c>
      <c r="AW219" s="15" t="s">
        <v>34</v>
      </c>
      <c r="AX219" s="15" t="s">
        <v>77</v>
      </c>
      <c r="AY219" s="282" t="s">
        <v>134</v>
      </c>
    </row>
    <row r="220" s="13" customFormat="1">
      <c r="A220" s="13"/>
      <c r="B220" s="250"/>
      <c r="C220" s="251"/>
      <c r="D220" s="252" t="s">
        <v>145</v>
      </c>
      <c r="E220" s="253" t="s">
        <v>1</v>
      </c>
      <c r="F220" s="254" t="s">
        <v>761</v>
      </c>
      <c r="G220" s="251"/>
      <c r="H220" s="255">
        <v>0.90000000000000002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145</v>
      </c>
      <c r="AU220" s="261" t="s">
        <v>86</v>
      </c>
      <c r="AV220" s="13" t="s">
        <v>86</v>
      </c>
      <c r="AW220" s="13" t="s">
        <v>34</v>
      </c>
      <c r="AX220" s="13" t="s">
        <v>82</v>
      </c>
      <c r="AY220" s="261" t="s">
        <v>134</v>
      </c>
    </row>
    <row r="221" s="2" customFormat="1" ht="14.4" customHeight="1">
      <c r="A221" s="38"/>
      <c r="B221" s="39"/>
      <c r="C221" s="288" t="s">
        <v>306</v>
      </c>
      <c r="D221" s="288" t="s">
        <v>573</v>
      </c>
      <c r="E221" s="289" t="s">
        <v>762</v>
      </c>
      <c r="F221" s="290" t="s">
        <v>763</v>
      </c>
      <c r="G221" s="291" t="s">
        <v>169</v>
      </c>
      <c r="H221" s="292">
        <v>1</v>
      </c>
      <c r="I221" s="293"/>
      <c r="J221" s="294">
        <f>ROUND(I221*H221,2)</f>
        <v>0</v>
      </c>
      <c r="K221" s="295"/>
      <c r="L221" s="296"/>
      <c r="M221" s="297" t="s">
        <v>1</v>
      </c>
      <c r="N221" s="298" t="s">
        <v>42</v>
      </c>
      <c r="O221" s="91"/>
      <c r="P221" s="246">
        <f>O221*H221</f>
        <v>0</v>
      </c>
      <c r="Q221" s="246">
        <v>0.00016000000000000001</v>
      </c>
      <c r="R221" s="246">
        <f>Q221*H221</f>
        <v>0.00016000000000000001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306</v>
      </c>
      <c r="AT221" s="248" t="s">
        <v>573</v>
      </c>
      <c r="AU221" s="248" t="s">
        <v>86</v>
      </c>
      <c r="AY221" s="17" t="s">
        <v>134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82</v>
      </c>
      <c r="BK221" s="249">
        <f>ROUND(I221*H221,2)</f>
        <v>0</v>
      </c>
      <c r="BL221" s="17" t="s">
        <v>188</v>
      </c>
      <c r="BM221" s="248" t="s">
        <v>764</v>
      </c>
    </row>
    <row r="222" s="13" customFormat="1">
      <c r="A222" s="13"/>
      <c r="B222" s="250"/>
      <c r="C222" s="251"/>
      <c r="D222" s="252" t="s">
        <v>145</v>
      </c>
      <c r="E222" s="253" t="s">
        <v>1</v>
      </c>
      <c r="F222" s="254" t="s">
        <v>765</v>
      </c>
      <c r="G222" s="251"/>
      <c r="H222" s="255">
        <v>1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145</v>
      </c>
      <c r="AU222" s="261" t="s">
        <v>86</v>
      </c>
      <c r="AV222" s="13" t="s">
        <v>86</v>
      </c>
      <c r="AW222" s="13" t="s">
        <v>34</v>
      </c>
      <c r="AX222" s="13" t="s">
        <v>82</v>
      </c>
      <c r="AY222" s="261" t="s">
        <v>134</v>
      </c>
    </row>
    <row r="223" s="2" customFormat="1" ht="14.4" customHeight="1">
      <c r="A223" s="38"/>
      <c r="B223" s="39"/>
      <c r="C223" s="236" t="s">
        <v>311</v>
      </c>
      <c r="D223" s="236" t="s">
        <v>137</v>
      </c>
      <c r="E223" s="237" t="s">
        <v>766</v>
      </c>
      <c r="F223" s="238" t="s">
        <v>767</v>
      </c>
      <c r="G223" s="239" t="s">
        <v>277</v>
      </c>
      <c r="H223" s="240">
        <v>4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42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188</v>
      </c>
      <c r="AT223" s="248" t="s">
        <v>137</v>
      </c>
      <c r="AU223" s="248" t="s">
        <v>86</v>
      </c>
      <c r="AY223" s="17" t="s">
        <v>134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82</v>
      </c>
      <c r="BK223" s="249">
        <f>ROUND(I223*H223,2)</f>
        <v>0</v>
      </c>
      <c r="BL223" s="17" t="s">
        <v>188</v>
      </c>
      <c r="BM223" s="248" t="s">
        <v>768</v>
      </c>
    </row>
    <row r="224" s="2" customFormat="1" ht="24.15" customHeight="1">
      <c r="A224" s="38"/>
      <c r="B224" s="39"/>
      <c r="C224" s="288" t="s">
        <v>317</v>
      </c>
      <c r="D224" s="288" t="s">
        <v>573</v>
      </c>
      <c r="E224" s="289" t="s">
        <v>769</v>
      </c>
      <c r="F224" s="290" t="s">
        <v>770</v>
      </c>
      <c r="G224" s="291" t="s">
        <v>277</v>
      </c>
      <c r="H224" s="292">
        <v>2</v>
      </c>
      <c r="I224" s="293"/>
      <c r="J224" s="294">
        <f>ROUND(I224*H224,2)</f>
        <v>0</v>
      </c>
      <c r="K224" s="295"/>
      <c r="L224" s="296"/>
      <c r="M224" s="297" t="s">
        <v>1</v>
      </c>
      <c r="N224" s="298" t="s">
        <v>42</v>
      </c>
      <c r="O224" s="91"/>
      <c r="P224" s="246">
        <f>O224*H224</f>
        <v>0</v>
      </c>
      <c r="Q224" s="246">
        <v>0.052999999999999998</v>
      </c>
      <c r="R224" s="246">
        <f>Q224*H224</f>
        <v>0.106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306</v>
      </c>
      <c r="AT224" s="248" t="s">
        <v>573</v>
      </c>
      <c r="AU224" s="248" t="s">
        <v>86</v>
      </c>
      <c r="AY224" s="17" t="s">
        <v>134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82</v>
      </c>
      <c r="BK224" s="249">
        <f>ROUND(I224*H224,2)</f>
        <v>0</v>
      </c>
      <c r="BL224" s="17" t="s">
        <v>188</v>
      </c>
      <c r="BM224" s="248" t="s">
        <v>771</v>
      </c>
    </row>
    <row r="225" s="2" customFormat="1" ht="24.15" customHeight="1">
      <c r="A225" s="38"/>
      <c r="B225" s="39"/>
      <c r="C225" s="288" t="s">
        <v>321</v>
      </c>
      <c r="D225" s="288" t="s">
        <v>573</v>
      </c>
      <c r="E225" s="289" t="s">
        <v>772</v>
      </c>
      <c r="F225" s="290" t="s">
        <v>773</v>
      </c>
      <c r="G225" s="291" t="s">
        <v>277</v>
      </c>
      <c r="H225" s="292">
        <v>1</v>
      </c>
      <c r="I225" s="293"/>
      <c r="J225" s="294">
        <f>ROUND(I225*H225,2)</f>
        <v>0</v>
      </c>
      <c r="K225" s="295"/>
      <c r="L225" s="296"/>
      <c r="M225" s="297" t="s">
        <v>1</v>
      </c>
      <c r="N225" s="298" t="s">
        <v>42</v>
      </c>
      <c r="O225" s="91"/>
      <c r="P225" s="246">
        <f>O225*H225</f>
        <v>0</v>
      </c>
      <c r="Q225" s="246">
        <v>0.076999999999999999</v>
      </c>
      <c r="R225" s="246">
        <f>Q225*H225</f>
        <v>0.076999999999999999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306</v>
      </c>
      <c r="AT225" s="248" t="s">
        <v>573</v>
      </c>
      <c r="AU225" s="248" t="s">
        <v>86</v>
      </c>
      <c r="AY225" s="17" t="s">
        <v>134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82</v>
      </c>
      <c r="BK225" s="249">
        <f>ROUND(I225*H225,2)</f>
        <v>0</v>
      </c>
      <c r="BL225" s="17" t="s">
        <v>188</v>
      </c>
      <c r="BM225" s="248" t="s">
        <v>774</v>
      </c>
    </row>
    <row r="226" s="2" customFormat="1" ht="24.15" customHeight="1">
      <c r="A226" s="38"/>
      <c r="B226" s="39"/>
      <c r="C226" s="288" t="s">
        <v>326</v>
      </c>
      <c r="D226" s="288" t="s">
        <v>573</v>
      </c>
      <c r="E226" s="289" t="s">
        <v>775</v>
      </c>
      <c r="F226" s="290" t="s">
        <v>776</v>
      </c>
      <c r="G226" s="291" t="s">
        <v>277</v>
      </c>
      <c r="H226" s="292">
        <v>1</v>
      </c>
      <c r="I226" s="293"/>
      <c r="J226" s="294">
        <f>ROUND(I226*H226,2)</f>
        <v>0</v>
      </c>
      <c r="K226" s="295"/>
      <c r="L226" s="296"/>
      <c r="M226" s="297" t="s">
        <v>1</v>
      </c>
      <c r="N226" s="298" t="s">
        <v>42</v>
      </c>
      <c r="O226" s="91"/>
      <c r="P226" s="246">
        <f>O226*H226</f>
        <v>0</v>
      </c>
      <c r="Q226" s="246">
        <v>0.084000000000000005</v>
      </c>
      <c r="R226" s="246">
        <f>Q226*H226</f>
        <v>0.084000000000000005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306</v>
      </c>
      <c r="AT226" s="248" t="s">
        <v>573</v>
      </c>
      <c r="AU226" s="248" t="s">
        <v>86</v>
      </c>
      <c r="AY226" s="17" t="s">
        <v>134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82</v>
      </c>
      <c r="BK226" s="249">
        <f>ROUND(I226*H226,2)</f>
        <v>0</v>
      </c>
      <c r="BL226" s="17" t="s">
        <v>188</v>
      </c>
      <c r="BM226" s="248" t="s">
        <v>777</v>
      </c>
    </row>
    <row r="227" s="2" customFormat="1" ht="24.15" customHeight="1">
      <c r="A227" s="38"/>
      <c r="B227" s="39"/>
      <c r="C227" s="236" t="s">
        <v>334</v>
      </c>
      <c r="D227" s="236" t="s">
        <v>137</v>
      </c>
      <c r="E227" s="237" t="s">
        <v>778</v>
      </c>
      <c r="F227" s="238" t="s">
        <v>779</v>
      </c>
      <c r="G227" s="239" t="s">
        <v>245</v>
      </c>
      <c r="H227" s="240">
        <v>0.26700000000000002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42</v>
      </c>
      <c r="O227" s="91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188</v>
      </c>
      <c r="AT227" s="248" t="s">
        <v>137</v>
      </c>
      <c r="AU227" s="248" t="s">
        <v>86</v>
      </c>
      <c r="AY227" s="17" t="s">
        <v>134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82</v>
      </c>
      <c r="BK227" s="249">
        <f>ROUND(I227*H227,2)</f>
        <v>0</v>
      </c>
      <c r="BL227" s="17" t="s">
        <v>188</v>
      </c>
      <c r="BM227" s="248" t="s">
        <v>780</v>
      </c>
    </row>
    <row r="228" s="12" customFormat="1" ht="22.8" customHeight="1">
      <c r="A228" s="12"/>
      <c r="B228" s="220"/>
      <c r="C228" s="221"/>
      <c r="D228" s="222" t="s">
        <v>76</v>
      </c>
      <c r="E228" s="234" t="s">
        <v>295</v>
      </c>
      <c r="F228" s="234" t="s">
        <v>296</v>
      </c>
      <c r="G228" s="221"/>
      <c r="H228" s="221"/>
      <c r="I228" s="224"/>
      <c r="J228" s="235">
        <f>BK228</f>
        <v>0</v>
      </c>
      <c r="K228" s="221"/>
      <c r="L228" s="226"/>
      <c r="M228" s="227"/>
      <c r="N228" s="228"/>
      <c r="O228" s="228"/>
      <c r="P228" s="229">
        <f>SUM(P229:P233)</f>
        <v>0</v>
      </c>
      <c r="Q228" s="228"/>
      <c r="R228" s="229">
        <f>SUM(R229:R233)</f>
        <v>0.0051000000000000004</v>
      </c>
      <c r="S228" s="228"/>
      <c r="T228" s="230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1" t="s">
        <v>86</v>
      </c>
      <c r="AT228" s="232" t="s">
        <v>76</v>
      </c>
      <c r="AU228" s="232" t="s">
        <v>82</v>
      </c>
      <c r="AY228" s="231" t="s">
        <v>134</v>
      </c>
      <c r="BK228" s="233">
        <f>SUM(BK229:BK233)</f>
        <v>0</v>
      </c>
    </row>
    <row r="229" s="2" customFormat="1" ht="24.15" customHeight="1">
      <c r="A229" s="38"/>
      <c r="B229" s="39"/>
      <c r="C229" s="236" t="s">
        <v>159</v>
      </c>
      <c r="D229" s="236" t="s">
        <v>137</v>
      </c>
      <c r="E229" s="237" t="s">
        <v>781</v>
      </c>
      <c r="F229" s="238" t="s">
        <v>782</v>
      </c>
      <c r="G229" s="239" t="s">
        <v>140</v>
      </c>
      <c r="H229" s="240">
        <v>15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42</v>
      </c>
      <c r="O229" s="91"/>
      <c r="P229" s="246">
        <f>O229*H229</f>
        <v>0</v>
      </c>
      <c r="Q229" s="246">
        <v>8.0000000000000007E-05</v>
      </c>
      <c r="R229" s="246">
        <f>Q229*H229</f>
        <v>0.0012000000000000001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188</v>
      </c>
      <c r="AT229" s="248" t="s">
        <v>137</v>
      </c>
      <c r="AU229" s="248" t="s">
        <v>86</v>
      </c>
      <c r="AY229" s="17" t="s">
        <v>134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82</v>
      </c>
      <c r="BK229" s="249">
        <f>ROUND(I229*H229,2)</f>
        <v>0</v>
      </c>
      <c r="BL229" s="17" t="s">
        <v>188</v>
      </c>
      <c r="BM229" s="248" t="s">
        <v>783</v>
      </c>
    </row>
    <row r="230" s="15" customFormat="1">
      <c r="A230" s="15"/>
      <c r="B230" s="273"/>
      <c r="C230" s="274"/>
      <c r="D230" s="252" t="s">
        <v>145</v>
      </c>
      <c r="E230" s="275" t="s">
        <v>1</v>
      </c>
      <c r="F230" s="276" t="s">
        <v>784</v>
      </c>
      <c r="G230" s="274"/>
      <c r="H230" s="275" t="s">
        <v>1</v>
      </c>
      <c r="I230" s="277"/>
      <c r="J230" s="274"/>
      <c r="K230" s="274"/>
      <c r="L230" s="278"/>
      <c r="M230" s="279"/>
      <c r="N230" s="280"/>
      <c r="O230" s="280"/>
      <c r="P230" s="280"/>
      <c r="Q230" s="280"/>
      <c r="R230" s="280"/>
      <c r="S230" s="280"/>
      <c r="T230" s="281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2" t="s">
        <v>145</v>
      </c>
      <c r="AU230" s="282" t="s">
        <v>86</v>
      </c>
      <c r="AV230" s="15" t="s">
        <v>82</v>
      </c>
      <c r="AW230" s="15" t="s">
        <v>34</v>
      </c>
      <c r="AX230" s="15" t="s">
        <v>77</v>
      </c>
      <c r="AY230" s="282" t="s">
        <v>134</v>
      </c>
    </row>
    <row r="231" s="13" customFormat="1">
      <c r="A231" s="13"/>
      <c r="B231" s="250"/>
      <c r="C231" s="251"/>
      <c r="D231" s="252" t="s">
        <v>145</v>
      </c>
      <c r="E231" s="253" t="s">
        <v>1</v>
      </c>
      <c r="F231" s="254" t="s">
        <v>785</v>
      </c>
      <c r="G231" s="251"/>
      <c r="H231" s="255">
        <v>15</v>
      </c>
      <c r="I231" s="256"/>
      <c r="J231" s="251"/>
      <c r="K231" s="251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145</v>
      </c>
      <c r="AU231" s="261" t="s">
        <v>86</v>
      </c>
      <c r="AV231" s="13" t="s">
        <v>86</v>
      </c>
      <c r="AW231" s="13" t="s">
        <v>34</v>
      </c>
      <c r="AX231" s="13" t="s">
        <v>82</v>
      </c>
      <c r="AY231" s="261" t="s">
        <v>134</v>
      </c>
    </row>
    <row r="232" s="2" customFormat="1" ht="24.15" customHeight="1">
      <c r="A232" s="38"/>
      <c r="B232" s="39"/>
      <c r="C232" s="236" t="s">
        <v>498</v>
      </c>
      <c r="D232" s="236" t="s">
        <v>137</v>
      </c>
      <c r="E232" s="237" t="s">
        <v>786</v>
      </c>
      <c r="F232" s="238" t="s">
        <v>787</v>
      </c>
      <c r="G232" s="239" t="s">
        <v>140</v>
      </c>
      <c r="H232" s="240">
        <v>15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42</v>
      </c>
      <c r="O232" s="91"/>
      <c r="P232" s="246">
        <f>O232*H232</f>
        <v>0</v>
      </c>
      <c r="Q232" s="246">
        <v>0.00013999999999999999</v>
      </c>
      <c r="R232" s="246">
        <f>Q232*H232</f>
        <v>0.0020999999999999999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188</v>
      </c>
      <c r="AT232" s="248" t="s">
        <v>137</v>
      </c>
      <c r="AU232" s="248" t="s">
        <v>86</v>
      </c>
      <c r="AY232" s="17" t="s">
        <v>134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82</v>
      </c>
      <c r="BK232" s="249">
        <f>ROUND(I232*H232,2)</f>
        <v>0</v>
      </c>
      <c r="BL232" s="17" t="s">
        <v>188</v>
      </c>
      <c r="BM232" s="248" t="s">
        <v>788</v>
      </c>
    </row>
    <row r="233" s="2" customFormat="1" ht="24.15" customHeight="1">
      <c r="A233" s="38"/>
      <c r="B233" s="39"/>
      <c r="C233" s="236" t="s">
        <v>500</v>
      </c>
      <c r="D233" s="236" t="s">
        <v>137</v>
      </c>
      <c r="E233" s="237" t="s">
        <v>789</v>
      </c>
      <c r="F233" s="238" t="s">
        <v>790</v>
      </c>
      <c r="G233" s="239" t="s">
        <v>140</v>
      </c>
      <c r="H233" s="240">
        <v>15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42</v>
      </c>
      <c r="O233" s="91"/>
      <c r="P233" s="246">
        <f>O233*H233</f>
        <v>0</v>
      </c>
      <c r="Q233" s="246">
        <v>0.00012</v>
      </c>
      <c r="R233" s="246">
        <f>Q233*H233</f>
        <v>0.0018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188</v>
      </c>
      <c r="AT233" s="248" t="s">
        <v>137</v>
      </c>
      <c r="AU233" s="248" t="s">
        <v>86</v>
      </c>
      <c r="AY233" s="17" t="s">
        <v>134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82</v>
      </c>
      <c r="BK233" s="249">
        <f>ROUND(I233*H233,2)</f>
        <v>0</v>
      </c>
      <c r="BL233" s="17" t="s">
        <v>188</v>
      </c>
      <c r="BM233" s="248" t="s">
        <v>791</v>
      </c>
    </row>
    <row r="234" s="12" customFormat="1" ht="25.92" customHeight="1">
      <c r="A234" s="12"/>
      <c r="B234" s="220"/>
      <c r="C234" s="221"/>
      <c r="D234" s="222" t="s">
        <v>76</v>
      </c>
      <c r="E234" s="223" t="s">
        <v>330</v>
      </c>
      <c r="F234" s="223" t="s">
        <v>331</v>
      </c>
      <c r="G234" s="221"/>
      <c r="H234" s="221"/>
      <c r="I234" s="224"/>
      <c r="J234" s="225">
        <f>BK234</f>
        <v>0</v>
      </c>
      <c r="K234" s="221"/>
      <c r="L234" s="226"/>
      <c r="M234" s="227"/>
      <c r="N234" s="228"/>
      <c r="O234" s="228"/>
      <c r="P234" s="229">
        <f>P235+P237</f>
        <v>0</v>
      </c>
      <c r="Q234" s="228"/>
      <c r="R234" s="229">
        <f>R235+R237</f>
        <v>0</v>
      </c>
      <c r="S234" s="228"/>
      <c r="T234" s="230">
        <f>T235+T237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1" t="s">
        <v>163</v>
      </c>
      <c r="AT234" s="232" t="s">
        <v>76</v>
      </c>
      <c r="AU234" s="232" t="s">
        <v>77</v>
      </c>
      <c r="AY234" s="231" t="s">
        <v>134</v>
      </c>
      <c r="BK234" s="233">
        <f>BK235+BK237</f>
        <v>0</v>
      </c>
    </row>
    <row r="235" s="12" customFormat="1" ht="22.8" customHeight="1">
      <c r="A235" s="12"/>
      <c r="B235" s="220"/>
      <c r="C235" s="221"/>
      <c r="D235" s="222" t="s">
        <v>76</v>
      </c>
      <c r="E235" s="234" t="s">
        <v>332</v>
      </c>
      <c r="F235" s="234" t="s">
        <v>333</v>
      </c>
      <c r="G235" s="221"/>
      <c r="H235" s="221"/>
      <c r="I235" s="224"/>
      <c r="J235" s="235">
        <f>BK235</f>
        <v>0</v>
      </c>
      <c r="K235" s="221"/>
      <c r="L235" s="226"/>
      <c r="M235" s="227"/>
      <c r="N235" s="228"/>
      <c r="O235" s="228"/>
      <c r="P235" s="229">
        <f>P236</f>
        <v>0</v>
      </c>
      <c r="Q235" s="228"/>
      <c r="R235" s="229">
        <f>R236</f>
        <v>0</v>
      </c>
      <c r="S235" s="228"/>
      <c r="T235" s="230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1" t="s">
        <v>163</v>
      </c>
      <c r="AT235" s="232" t="s">
        <v>76</v>
      </c>
      <c r="AU235" s="232" t="s">
        <v>82</v>
      </c>
      <c r="AY235" s="231" t="s">
        <v>134</v>
      </c>
      <c r="BK235" s="233">
        <f>BK236</f>
        <v>0</v>
      </c>
    </row>
    <row r="236" s="2" customFormat="1" ht="14.4" customHeight="1">
      <c r="A236" s="38"/>
      <c r="B236" s="39"/>
      <c r="C236" s="236" t="s">
        <v>341</v>
      </c>
      <c r="D236" s="236" t="s">
        <v>137</v>
      </c>
      <c r="E236" s="237" t="s">
        <v>335</v>
      </c>
      <c r="F236" s="238" t="s">
        <v>333</v>
      </c>
      <c r="G236" s="239" t="s">
        <v>336</v>
      </c>
      <c r="H236" s="240">
        <v>1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42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337</v>
      </c>
      <c r="AT236" s="248" t="s">
        <v>137</v>
      </c>
      <c r="AU236" s="248" t="s">
        <v>86</v>
      </c>
      <c r="AY236" s="17" t="s">
        <v>134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82</v>
      </c>
      <c r="BK236" s="249">
        <f>ROUND(I236*H236,2)</f>
        <v>0</v>
      </c>
      <c r="BL236" s="17" t="s">
        <v>337</v>
      </c>
      <c r="BM236" s="248" t="s">
        <v>792</v>
      </c>
    </row>
    <row r="237" s="12" customFormat="1" ht="22.8" customHeight="1">
      <c r="A237" s="12"/>
      <c r="B237" s="220"/>
      <c r="C237" s="221"/>
      <c r="D237" s="222" t="s">
        <v>76</v>
      </c>
      <c r="E237" s="234" t="s">
        <v>339</v>
      </c>
      <c r="F237" s="234" t="s">
        <v>340</v>
      </c>
      <c r="G237" s="221"/>
      <c r="H237" s="221"/>
      <c r="I237" s="224"/>
      <c r="J237" s="235">
        <f>BK237</f>
        <v>0</v>
      </c>
      <c r="K237" s="221"/>
      <c r="L237" s="226"/>
      <c r="M237" s="227"/>
      <c r="N237" s="228"/>
      <c r="O237" s="228"/>
      <c r="P237" s="229">
        <f>P238</f>
        <v>0</v>
      </c>
      <c r="Q237" s="228"/>
      <c r="R237" s="229">
        <f>R238</f>
        <v>0</v>
      </c>
      <c r="S237" s="228"/>
      <c r="T237" s="230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1" t="s">
        <v>163</v>
      </c>
      <c r="AT237" s="232" t="s">
        <v>76</v>
      </c>
      <c r="AU237" s="232" t="s">
        <v>82</v>
      </c>
      <c r="AY237" s="231" t="s">
        <v>134</v>
      </c>
      <c r="BK237" s="233">
        <f>BK238</f>
        <v>0</v>
      </c>
    </row>
    <row r="238" s="2" customFormat="1" ht="14.4" customHeight="1">
      <c r="A238" s="38"/>
      <c r="B238" s="39"/>
      <c r="C238" s="236" t="s">
        <v>494</v>
      </c>
      <c r="D238" s="236" t="s">
        <v>137</v>
      </c>
      <c r="E238" s="237" t="s">
        <v>342</v>
      </c>
      <c r="F238" s="238" t="s">
        <v>340</v>
      </c>
      <c r="G238" s="239" t="s">
        <v>336</v>
      </c>
      <c r="H238" s="240">
        <v>1</v>
      </c>
      <c r="I238" s="241"/>
      <c r="J238" s="242">
        <f>ROUND(I238*H238,2)</f>
        <v>0</v>
      </c>
      <c r="K238" s="243"/>
      <c r="L238" s="44"/>
      <c r="M238" s="283" t="s">
        <v>1</v>
      </c>
      <c r="N238" s="284" t="s">
        <v>42</v>
      </c>
      <c r="O238" s="285"/>
      <c r="P238" s="286">
        <f>O238*H238</f>
        <v>0</v>
      </c>
      <c r="Q238" s="286">
        <v>0</v>
      </c>
      <c r="R238" s="286">
        <f>Q238*H238</f>
        <v>0</v>
      </c>
      <c r="S238" s="286">
        <v>0</v>
      </c>
      <c r="T238" s="28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337</v>
      </c>
      <c r="AT238" s="248" t="s">
        <v>137</v>
      </c>
      <c r="AU238" s="248" t="s">
        <v>86</v>
      </c>
      <c r="AY238" s="17" t="s">
        <v>134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82</v>
      </c>
      <c r="BK238" s="249">
        <f>ROUND(I238*H238,2)</f>
        <v>0</v>
      </c>
      <c r="BL238" s="17" t="s">
        <v>337</v>
      </c>
      <c r="BM238" s="248" t="s">
        <v>793</v>
      </c>
    </row>
    <row r="239" s="2" customFormat="1" ht="6.96" customHeight="1">
      <c r="A239" s="38"/>
      <c r="B239" s="66"/>
      <c r="C239" s="67"/>
      <c r="D239" s="67"/>
      <c r="E239" s="67"/>
      <c r="F239" s="67"/>
      <c r="G239" s="67"/>
      <c r="H239" s="67"/>
      <c r="I239" s="183"/>
      <c r="J239" s="67"/>
      <c r="K239" s="67"/>
      <c r="L239" s="44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cknrGf4gfOvgj5f+XWJ+hIrQSOxFStnJ4opB/4Zgtzc62jtne7g2qK14RSb1xcy5gvAuPS+ExDHtuVqDTRK79g==" hashValue="ZMl/feO/swE/md7lk2yvhwnwP+BXMwFZ70OvLnX6RgSqRx//9rUwz7uP3tV5kdhbG8VKywVxXJffre2vcQtdAw==" algorithmName="SHA-512" password="CC35"/>
  <autoFilter ref="C130:K23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TISK\Tisk</dc:creator>
  <cp:lastModifiedBy>TISK\Tisk</cp:lastModifiedBy>
  <dcterms:created xsi:type="dcterms:W3CDTF">2020-11-12T06:13:10Z</dcterms:created>
  <dcterms:modified xsi:type="dcterms:W3CDTF">2020-11-12T06:13:29Z</dcterms:modified>
</cp:coreProperties>
</file>